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arnard\Documents\web updates\Budget Levy\2017\"/>
    </mc:Choice>
  </mc:AlternateContent>
  <bookViews>
    <workbookView xWindow="120" yWindow="105" windowWidth="6225" windowHeight="5520"/>
  </bookViews>
  <sheets>
    <sheet name="Districtuse" sheetId="1" r:id="rId1"/>
    <sheet name="Countyuseonly" sheetId="2" r:id="rId2"/>
    <sheet name="L2Wrksht" sheetId="3" r:id="rId3"/>
    <sheet name="VoterTracker" sheetId="4" r:id="rId4"/>
  </sheets>
  <definedNames>
    <definedName name="_xlnm.Print_Area" localSheetId="1">Countyuseonly!$A$1:$H$33</definedName>
    <definedName name="_xlnm.Print_Area" localSheetId="0">Districtuse!$A$1:$F$25</definedName>
    <definedName name="_xlnm.Print_Area" localSheetId="2">L2Wrksht!$A$1:$E$34</definedName>
    <definedName name="_xlnm.Print_Area" localSheetId="3">VoterTracker!$A$2:$G$34</definedName>
  </definedNames>
  <calcPr calcId="162913"/>
</workbook>
</file>

<file path=xl/calcChain.xml><?xml version="1.0" encoding="utf-8"?>
<calcChain xmlns="http://schemas.openxmlformats.org/spreadsheetml/2006/main">
  <c r="B3" i="2" l="1"/>
  <c r="B23" i="2" l="1"/>
  <c r="B24" i="2"/>
  <c r="B25" i="2"/>
  <c r="B26" i="2"/>
  <c r="B27" i="2"/>
  <c r="B22" i="2"/>
  <c r="A23" i="2"/>
  <c r="A24" i="2"/>
  <c r="A25" i="2"/>
  <c r="A26" i="2"/>
  <c r="A27" i="2"/>
  <c r="A22" i="2"/>
  <c r="D27" i="2" l="1"/>
  <c r="F27" i="2" s="1"/>
  <c r="D26" i="2"/>
  <c r="F26" i="2" s="1"/>
  <c r="D25" i="2"/>
  <c r="F25" i="2" s="1"/>
  <c r="D24" i="2"/>
  <c r="F24" i="2" s="1"/>
  <c r="D23" i="2"/>
  <c r="F23" i="2" s="1"/>
  <c r="E15" i="2"/>
  <c r="D15" i="2"/>
  <c r="C15" i="2"/>
  <c r="B15" i="2"/>
  <c r="H14" i="2"/>
  <c r="G14" i="2"/>
  <c r="F14" i="2"/>
  <c r="H13" i="2"/>
  <c r="G13" i="2"/>
  <c r="F13" i="2"/>
  <c r="H12" i="2"/>
  <c r="G12" i="2"/>
  <c r="F12" i="2"/>
  <c r="H11" i="2"/>
  <c r="H15" i="2" s="1"/>
  <c r="G11" i="2"/>
  <c r="G15" i="2" s="1"/>
  <c r="F11" i="2"/>
  <c r="F15" i="2" s="1"/>
  <c r="B28" i="2" l="1"/>
  <c r="D22" i="2"/>
  <c r="F32" i="4"/>
  <c r="G32" i="4" s="1"/>
  <c r="F31" i="4"/>
  <c r="G31" i="4" s="1"/>
  <c r="F30" i="4"/>
  <c r="G30" i="4" s="1"/>
  <c r="F29" i="4"/>
  <c r="G29" i="4" s="1"/>
  <c r="D28" i="2" l="1"/>
  <c r="F22" i="2"/>
  <c r="E6" i="3"/>
  <c r="E23" i="3" s="1"/>
  <c r="F7" i="1"/>
  <c r="E30" i="3"/>
  <c r="C18" i="3"/>
  <c r="E21" i="3"/>
  <c r="C15" i="3"/>
  <c r="E20" i="3" s="1"/>
  <c r="F12" i="1"/>
  <c r="F13" i="1"/>
  <c r="F14" i="1"/>
  <c r="F15" i="1"/>
  <c r="C16" i="1"/>
  <c r="D16" i="1"/>
  <c r="E16" i="1"/>
  <c r="B16" i="1"/>
  <c r="O1" i="1"/>
  <c r="A1" i="1" s="1"/>
  <c r="F8" i="1"/>
  <c r="E32" i="3" l="1"/>
  <c r="F16" i="1"/>
  <c r="C33" i="3" l="1"/>
</calcChain>
</file>

<file path=xl/sharedStrings.xml><?xml version="1.0" encoding="utf-8"?>
<sst xmlns="http://schemas.openxmlformats.org/spreadsheetml/2006/main" count="155" uniqueCount="144">
  <si>
    <t>Fund</t>
  </si>
  <si>
    <t>Cash Forward Balance</t>
  </si>
  <si>
    <r>
      <t xml:space="preserve">Other revenue </t>
    </r>
    <r>
      <rPr>
        <b/>
        <i/>
        <u/>
        <sz val="8"/>
        <rFont val="Times New Roman"/>
        <family val="1"/>
      </rPr>
      <t>NOT</t>
    </r>
    <r>
      <rPr>
        <b/>
        <sz val="8"/>
        <rFont val="Times New Roman"/>
        <family val="1"/>
      </rPr>
      <t xml:space="preserve"> shown in Column 5</t>
    </r>
  </si>
  <si>
    <t>Phone Number:</t>
  </si>
  <si>
    <t>County</t>
  </si>
  <si>
    <t>Total Value:</t>
  </si>
  <si>
    <t>Balance to be levied</t>
  </si>
  <si>
    <t>Maximum Levy Rate</t>
  </si>
  <si>
    <t>Fax Number:</t>
  </si>
  <si>
    <t>Signature of District Representative</t>
  </si>
  <si>
    <t>Total Approved Budget*</t>
  </si>
  <si>
    <t>(               )</t>
  </si>
  <si>
    <t>Column Total:</t>
  </si>
  <si>
    <t xml:space="preserve">I certify that the amounts shown above accurately reflect the budget being certified in accordance with the provisions of I.C. §63-803. </t>
  </si>
  <si>
    <t>To the best of my knowledge, this district has established and adopted this budget in accordance with all provisions of Idaho Law.</t>
  </si>
  <si>
    <t>Email Address:</t>
  </si>
  <si>
    <t>Please print above:  Contact Name and Mailing Address</t>
  </si>
  <si>
    <t>Less U/R Increment</t>
  </si>
  <si>
    <t>U/R Increment Values</t>
  </si>
  <si>
    <t>Taxable Value plus Increment</t>
  </si>
  <si>
    <t>Levy Calculation Area</t>
  </si>
  <si>
    <t>U/R Key Code</t>
  </si>
  <si>
    <t>Levy Rate</t>
  </si>
  <si>
    <t>Totals:</t>
  </si>
  <si>
    <t>DO NOT ENTER IN SHADED AREAS:</t>
  </si>
  <si>
    <t>* = Do not include revenue allocated to urban renewal agencies.</t>
  </si>
  <si>
    <t>Col. 2 minus (Cols. 3+4+ 5)</t>
  </si>
  <si>
    <t>U/R Key Code:</t>
  </si>
  <si>
    <t>Market Value Area:</t>
  </si>
  <si>
    <t>Levy Rate Calculation Worksheet</t>
  </si>
  <si>
    <t>For County Use Only</t>
  </si>
  <si>
    <t xml:space="preserve">District Name: </t>
  </si>
  <si>
    <t>Computation of 3% budget increase:</t>
  </si>
  <si>
    <t>(1)</t>
  </si>
  <si>
    <t>Multiply line 1 by 3%.</t>
  </si>
  <si>
    <t>(2)</t>
  </si>
  <si>
    <t>County Name</t>
  </si>
  <si>
    <t>Value</t>
  </si>
  <si>
    <t>(A)</t>
  </si>
  <si>
    <t>(B)</t>
  </si>
  <si>
    <t>(C)</t>
  </si>
  <si>
    <t>(D)</t>
  </si>
  <si>
    <t>Total of New Construction Roll Value for the District:</t>
  </si>
  <si>
    <t>(3)</t>
  </si>
  <si>
    <t>Total Annexation Value:</t>
  </si>
  <si>
    <t>(4)</t>
  </si>
  <si>
    <t>(5)</t>
  </si>
  <si>
    <t>(6)</t>
  </si>
  <si>
    <t>(7)</t>
  </si>
  <si>
    <t>(8)</t>
  </si>
  <si>
    <t>(9)</t>
  </si>
  <si>
    <t>Property Tax Replacement:</t>
  </si>
  <si>
    <t>Enter yearly amount of the agricultural equipment replacement money.</t>
  </si>
  <si>
    <t>(10)</t>
  </si>
  <si>
    <t>(11)</t>
  </si>
  <si>
    <t>(12)</t>
  </si>
  <si>
    <t>(13)</t>
  </si>
  <si>
    <t>(14)</t>
  </si>
  <si>
    <t>Voter Approved Fund Tracker</t>
  </si>
  <si>
    <t>Attach to L-2 Form If Applicable</t>
  </si>
  <si>
    <t>District Name:</t>
  </si>
  <si>
    <r>
      <t xml:space="preserve">Date of Election
</t>
    </r>
    <r>
      <rPr>
        <b/>
        <sz val="10"/>
        <color indexed="8"/>
        <rFont val="Times New Roman"/>
        <family val="1"/>
      </rPr>
      <t>(If current year attach copy of Ballot)</t>
    </r>
  </si>
  <si>
    <t>Term of Initiative</t>
  </si>
  <si>
    <t>Annual Amount Authorized by Voters</t>
  </si>
  <si>
    <t>1st Calendar Year Levied</t>
  </si>
  <si>
    <t>Temporary School Supplemental I.C. §33-802(3)</t>
  </si>
  <si>
    <t>Permanent School Supplemental I.C. §33-802(5)</t>
  </si>
  <si>
    <t>COSA Funds (50% Voter Approval 10 yr)</t>
  </si>
  <si>
    <t>Plant Facilities (10 yrs)</t>
  </si>
  <si>
    <t>If voters approved an increase in the annual amount but did not change the term enter the amount of increase here.</t>
  </si>
  <si>
    <t>COSA Plant Facilities (3 yrs)</t>
  </si>
  <si>
    <t>Bond (1)</t>
  </si>
  <si>
    <t>Bond (2)</t>
  </si>
  <si>
    <t>Bond (3)</t>
  </si>
  <si>
    <t>Bond (4)</t>
  </si>
  <si>
    <t>Tort Fund Less Property Tax Replacement:</t>
  </si>
  <si>
    <t>Plant Facilities Transfer to Supplemental I.C. §33-804</t>
  </si>
  <si>
    <t>(C) Partial Increment Value</t>
  </si>
  <si>
    <t>Leave Blank if NO U/R Increment added.</t>
  </si>
  <si>
    <t>Date:</t>
  </si>
  <si>
    <t>Title:</t>
  </si>
  <si>
    <t>District's Name:</t>
  </si>
  <si>
    <t>Maximum Levy</t>
  </si>
  <si>
    <t>Limit Testing Area</t>
  </si>
  <si>
    <t>"Over Max"</t>
  </si>
  <si>
    <t xml:space="preserve">School District Funds </t>
  </si>
  <si>
    <t>Supplemental Funds</t>
  </si>
  <si>
    <t>(Total Plant Facilities and Transfer to Supplemental can not exceed the annual Plant Facilities approved by voters.)</t>
  </si>
  <si>
    <t>COSA Maintenance (2/3 Voter Approval 10 yr)</t>
  </si>
  <si>
    <t>Plant Facilities Funds</t>
  </si>
  <si>
    <t>Safe School Plant Facilities (20 yrs)</t>
  </si>
  <si>
    <t>District Bond Fund(s) (refer to district code for specifics)</t>
  </si>
  <si>
    <t>Override Funds Available to All Districts</t>
  </si>
  <si>
    <t>Net Value plus ALL Increment  (A+B)</t>
  </si>
  <si>
    <t>Net Value plus Partial Increment Only (A+C)</t>
  </si>
  <si>
    <t>Net Value plus Annexation Increment Only (A+D)</t>
  </si>
  <si>
    <t>1 = All increment added.</t>
  </si>
  <si>
    <t>2 = Partial increment added.</t>
  </si>
  <si>
    <t>3 = Annexation increment added.</t>
  </si>
  <si>
    <t>Enter yearly amount of the personal property replacement money.</t>
  </si>
  <si>
    <t>(the L-2 worksheet and applicable "Voter Approved Fund Tracker" and budget publication must be attached)</t>
  </si>
  <si>
    <t>2 Yr Override I.C. §63-802</t>
  </si>
  <si>
    <t>Permanent Override I.C.§63-802</t>
  </si>
  <si>
    <t>Bond Expiration Date</t>
  </si>
  <si>
    <t>Prior Year 
P-Tax $</t>
  </si>
  <si>
    <t>For I.C. §63-1305 Judgments, I.C §33-802 Judgment Obligations, temporary Override/Supplemental, and School Emergency funds increment</t>
  </si>
  <si>
    <t>Bond Election Date</t>
  </si>
  <si>
    <t>% Change (+/- 20% Explanation Required)</t>
  </si>
  <si>
    <t>"Yes" = Explanation 
Required</t>
  </si>
  <si>
    <t>Modified 5/7/2015</t>
  </si>
  <si>
    <t>Current Year 
P-Tax Reported on L-2 Col. 6</t>
  </si>
  <si>
    <t>School District Name:</t>
  </si>
  <si>
    <t>Enter the amount from the "Highest Non-Exempt P-Tax Budget + P-Tax Replacement" column from the "Maximum Budget and Forgone Amount Worksheet".</t>
  </si>
  <si>
    <t>(15)</t>
  </si>
  <si>
    <t>(16)</t>
  </si>
  <si>
    <t>The total of Column 5 of the L-2 form must equal the amount shown on line 14.</t>
  </si>
  <si>
    <t>If the total property tax replacement, reported on line 14, is less than or equal to the amount on line 9 enter the difference here.  This represents the maximum allowable property tax portion of your tort fund.</t>
  </si>
  <si>
    <t>Enter the 2017 value of district's new construction roll from each applicable county below:</t>
  </si>
  <si>
    <t>Enter the 2017 value of annexation from property assessed by the county.</t>
  </si>
  <si>
    <r>
      <t xml:space="preserve">Enter the 2017 value of annexation from </t>
    </r>
    <r>
      <rPr>
        <b/>
        <sz val="12"/>
        <rFont val="Times New Roman"/>
        <family val="1"/>
      </rPr>
      <t>Operating Property</t>
    </r>
    <r>
      <rPr>
        <sz val="12"/>
        <rFont val="Times New Roman"/>
        <family val="1"/>
      </rPr>
      <t>.</t>
    </r>
  </si>
  <si>
    <t>Enter the total 2016 Hypothetical levy rate.</t>
  </si>
  <si>
    <t>If the total property tax replacement, reported on line 14, exeeds the amount on line 9 enter the difference here.  This is the amount of property tax replacement that is to be subtracted from any other funds levying property taxes.</t>
  </si>
  <si>
    <t>Property Tax Replacement From Line 14 of L-2 Worksheet</t>
  </si>
  <si>
    <t>New Construction Roll budget increase (multiply line 4 by line 6).</t>
  </si>
  <si>
    <t>Annexation budget increase (multiply line 5 by line 6).</t>
  </si>
  <si>
    <t>Add lines 1+2+3+7+8.</t>
  </si>
  <si>
    <t>Enter the Solar Farm Tax reported in column 1 of the Property Tax Substitute Funds List</t>
  </si>
  <si>
    <t>Enter the Total amount reported in column 7 of the Property Tax Substitute Funds List</t>
  </si>
  <si>
    <t>COSA Funds</t>
  </si>
  <si>
    <t>Attach to your L-2 form and submit to your County Clerk.</t>
  </si>
  <si>
    <t>Enter the total of lines 10 thru 13: (Must match col. 5 budget total of L-2).</t>
  </si>
  <si>
    <t xml:space="preserve">Property Tax Substitute Funds List:  </t>
  </si>
  <si>
    <r>
      <t xml:space="preserve">value added if </t>
    </r>
    <r>
      <rPr>
        <b/>
        <u/>
        <sz val="12"/>
        <rFont val="Times New Roman"/>
        <family val="1"/>
      </rPr>
      <t>first certified</t>
    </r>
    <r>
      <rPr>
        <b/>
        <sz val="12"/>
        <rFont val="Times New Roman"/>
        <family val="1"/>
      </rPr>
      <t xml:space="preserve"> after 12/31/2007.  For Bonds, and Plant Facility, increment value added if </t>
    </r>
    <r>
      <rPr>
        <b/>
        <u/>
        <sz val="12"/>
        <rFont val="Times New Roman"/>
        <family val="1"/>
      </rPr>
      <t xml:space="preserve">voter approved </t>
    </r>
    <r>
      <rPr>
        <b/>
        <sz val="12"/>
        <rFont val="Times New Roman"/>
        <family val="1"/>
      </rPr>
      <t>after 12/31/2007, or if new RAA or RAA annexation.</t>
    </r>
  </si>
  <si>
    <t>For any existing funds, the levy may need to be computed using part of the increment value if boundary changes have occurred.</t>
  </si>
  <si>
    <t>Please enter any U/R increment</t>
  </si>
  <si>
    <t>(A) Net Taxable Market Value</t>
  </si>
  <si>
    <t>(B) Total Net Increment Value</t>
  </si>
  <si>
    <t>(D) Increment Value of Annexed Area Only</t>
  </si>
  <si>
    <t>Enter the fund's</t>
  </si>
  <si>
    <t>maximum levy rate below.</t>
  </si>
  <si>
    <t>2017 School District L-2 Worksheet (attach to the L-2 form)</t>
  </si>
  <si>
    <t>Solar Farm Tax not applicable in 2017.</t>
  </si>
  <si>
    <t>New Construction &amp; Annexation allowable budget increases:</t>
  </si>
  <si>
    <t>Total Tort Fund Allowable Budget (before P-tax Replacement and P-tax Substitute Funds deductions):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</si>
</sst>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yyyy"/>
    <numFmt numFmtId="166" formatCode="0.000000000"/>
    <numFmt numFmtId="167" formatCode="mmm/yyyy"/>
  </numFmts>
  <fonts count="21" x14ac:knownFonts="1">
    <font>
      <sz val="12"/>
      <name val="Times New Roman"/>
    </font>
    <font>
      <sz val="12"/>
      <color theme="1"/>
      <name val="Times New Roman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u/>
      <sz val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2"/>
    </font>
    <font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9" fontId="2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26">
    <xf numFmtId="0" fontId="0" fillId="0" borderId="0" xfId="0"/>
    <xf numFmtId="0" fontId="5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5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3" xfId="0" applyFont="1" applyFill="1" applyBorder="1"/>
    <xf numFmtId="0" fontId="3" fillId="0" borderId="5" xfId="0" applyFont="1" applyFill="1" applyBorder="1"/>
    <xf numFmtId="165" fontId="7" fillId="2" borderId="8" xfId="0" applyNumberFormat="1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7" fillId="2" borderId="12" xfId="0" applyFont="1" applyFill="1" applyBorder="1" applyAlignment="1">
      <alignment horizontal="centerContinuous"/>
    </xf>
    <xf numFmtId="0" fontId="8" fillId="0" borderId="0" xfId="10"/>
    <xf numFmtId="0" fontId="5" fillId="0" borderId="0" xfId="10" applyFont="1"/>
    <xf numFmtId="0" fontId="4" fillId="2" borderId="13" xfId="0" applyFont="1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8" fillId="0" borderId="3" xfId="0" applyFont="1" applyBorder="1"/>
    <xf numFmtId="164" fontId="0" fillId="0" borderId="3" xfId="1" applyNumberFormat="1" applyFont="1" applyBorder="1"/>
    <xf numFmtId="0" fontId="4" fillId="0" borderId="0" xfId="0" applyFont="1"/>
    <xf numFmtId="0" fontId="3" fillId="0" borderId="18" xfId="0" applyFont="1" applyBorder="1"/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/>
    </xf>
    <xf numFmtId="164" fontId="0" fillId="0" borderId="21" xfId="1" applyNumberFormat="1" applyFont="1" applyBorder="1"/>
    <xf numFmtId="0" fontId="4" fillId="0" borderId="2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23" xfId="0" applyBorder="1"/>
    <xf numFmtId="0" fontId="3" fillId="2" borderId="23" xfId="0" applyFont="1" applyFill="1" applyBorder="1"/>
    <xf numFmtId="0" fontId="0" fillId="0" borderId="22" xfId="0" applyBorder="1"/>
    <xf numFmtId="0" fontId="0" fillId="0" borderId="18" xfId="0" applyBorder="1"/>
    <xf numFmtId="0" fontId="3" fillId="0" borderId="23" xfId="0" applyFont="1" applyFill="1" applyBorder="1"/>
    <xf numFmtId="0" fontId="10" fillId="0" borderId="6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8" fillId="0" borderId="0" xfId="0" applyFont="1"/>
    <xf numFmtId="0" fontId="4" fillId="5" borderId="24" xfId="0" applyFont="1" applyFill="1" applyBorder="1"/>
    <xf numFmtId="166" fontId="4" fillId="4" borderId="24" xfId="0" applyNumberFormat="1" applyFont="1" applyFill="1" applyBorder="1"/>
    <xf numFmtId="165" fontId="11" fillId="2" borderId="25" xfId="0" applyNumberFormat="1" applyFont="1" applyFill="1" applyBorder="1" applyAlignment="1">
      <alignment horizontal="centerContinuous"/>
    </xf>
    <xf numFmtId="0" fontId="11" fillId="4" borderId="13" xfId="0" applyFont="1" applyFill="1" applyBorder="1" applyAlignment="1">
      <alignment horizontal="centerContinuous"/>
    </xf>
    <xf numFmtId="0" fontId="0" fillId="4" borderId="14" xfId="0" applyFill="1" applyBorder="1" applyAlignment="1">
      <alignment horizontal="centerContinuous"/>
    </xf>
    <xf numFmtId="0" fontId="0" fillId="4" borderId="15" xfId="0" applyFill="1" applyBorder="1" applyAlignment="1">
      <alignment horizontal="centerContinuous"/>
    </xf>
    <xf numFmtId="0" fontId="0" fillId="0" borderId="9" xfId="0" applyBorder="1"/>
    <xf numFmtId="164" fontId="0" fillId="0" borderId="3" xfId="4" applyNumberFormat="1" applyFont="1" applyBorder="1"/>
    <xf numFmtId="0" fontId="4" fillId="2" borderId="14" xfId="0" applyFont="1" applyFill="1" applyBorder="1" applyAlignment="1">
      <alignment horizontal="centerContinuous"/>
    </xf>
    <xf numFmtId="0" fontId="0" fillId="0" borderId="8" xfId="0" applyBorder="1"/>
    <xf numFmtId="0" fontId="0" fillId="0" borderId="10" xfId="0" applyBorder="1"/>
    <xf numFmtId="0" fontId="4" fillId="0" borderId="25" xfId="0" applyFont="1" applyBorder="1"/>
    <xf numFmtId="0" fontId="4" fillId="0" borderId="11" xfId="0" applyFont="1" applyBorder="1"/>
    <xf numFmtId="0" fontId="4" fillId="2" borderId="13" xfId="0" applyFont="1" applyFill="1" applyBorder="1" applyAlignment="1">
      <alignment wrapText="1"/>
    </xf>
    <xf numFmtId="164" fontId="0" fillId="2" borderId="14" xfId="4" applyNumberFormat="1" applyFont="1" applyFill="1" applyBorder="1"/>
    <xf numFmtId="164" fontId="0" fillId="2" borderId="11" xfId="4" applyNumberFormat="1" applyFont="1" applyFill="1" applyBorder="1"/>
    <xf numFmtId="164" fontId="0" fillId="2" borderId="12" xfId="4" applyNumberFormat="1" applyFont="1" applyFill="1" applyBorder="1"/>
    <xf numFmtId="164" fontId="4" fillId="0" borderId="26" xfId="4" quotePrefix="1" applyNumberFormat="1" applyFont="1" applyFill="1" applyBorder="1" applyAlignment="1">
      <alignment horizontal="center"/>
    </xf>
    <xf numFmtId="164" fontId="0" fillId="0" borderId="26" xfId="4" applyNumberFormat="1" applyFont="1" applyBorder="1"/>
    <xf numFmtId="0" fontId="0" fillId="0" borderId="4" xfId="0" applyBorder="1" applyAlignment="1">
      <alignment wrapText="1"/>
    </xf>
    <xf numFmtId="164" fontId="4" fillId="0" borderId="3" xfId="4" quotePrefix="1" applyNumberFormat="1" applyFont="1" applyFill="1" applyBorder="1" applyAlignment="1">
      <alignment horizontal="center"/>
    </xf>
    <xf numFmtId="164" fontId="0" fillId="2" borderId="15" xfId="4" applyNumberFormat="1" applyFont="1" applyFill="1" applyBorder="1"/>
    <xf numFmtId="164" fontId="4" fillId="3" borderId="3" xfId="4" quotePrefix="1" applyNumberFormat="1" applyFont="1" applyFill="1" applyBorder="1" applyAlignment="1">
      <alignment horizontal="center"/>
    </xf>
    <xf numFmtId="166" fontId="0" fillId="0" borderId="3" xfId="4" applyNumberFormat="1" applyFont="1" applyBorder="1"/>
    <xf numFmtId="164" fontId="0" fillId="3" borderId="3" xfId="4" applyNumberFormat="1" applyFont="1" applyFill="1" applyBorder="1"/>
    <xf numFmtId="0" fontId="4" fillId="0" borderId="4" xfId="0" applyFont="1" applyBorder="1" applyAlignment="1">
      <alignment wrapText="1"/>
    </xf>
    <xf numFmtId="0" fontId="4" fillId="2" borderId="13" xfId="0" applyFont="1" applyFill="1" applyBorder="1" applyAlignment="1"/>
    <xf numFmtId="164" fontId="0" fillId="0" borderId="3" xfId="4" applyNumberFormat="1" applyFont="1" applyFill="1" applyBorder="1"/>
    <xf numFmtId="0" fontId="0" fillId="0" borderId="0" xfId="0" applyFill="1"/>
    <xf numFmtId="164" fontId="4" fillId="2" borderId="3" xfId="4" quotePrefix="1" applyNumberFormat="1" applyFont="1" applyFill="1" applyBorder="1" applyAlignment="1">
      <alignment horizontal="center"/>
    </xf>
    <xf numFmtId="164" fontId="0" fillId="2" borderId="3" xfId="4" applyNumberFormat="1" applyFont="1" applyFill="1" applyBorder="1"/>
    <xf numFmtId="0" fontId="4" fillId="2" borderId="4" xfId="0" applyFont="1" applyFill="1" applyBorder="1" applyAlignment="1">
      <alignment horizontal="right" wrapText="1"/>
    </xf>
    <xf numFmtId="0" fontId="4" fillId="6" borderId="3" xfId="0" applyFont="1" applyFill="1" applyBorder="1" applyAlignment="1">
      <alignment horizontal="center"/>
    </xf>
    <xf numFmtId="164" fontId="4" fillId="6" borderId="3" xfId="4" quotePrefix="1" applyNumberFormat="1" applyFont="1" applyFill="1" applyBorder="1" applyAlignment="1">
      <alignment horizontal="center"/>
    </xf>
    <xf numFmtId="164" fontId="3" fillId="0" borderId="3" xfId="4" quotePrefix="1" applyNumberFormat="1" applyFont="1" applyFill="1" applyBorder="1" applyAlignment="1">
      <alignment horizontal="center"/>
    </xf>
    <xf numFmtId="164" fontId="3" fillId="0" borderId="3" xfId="4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Continuous" wrapText="1"/>
    </xf>
    <xf numFmtId="164" fontId="0" fillId="2" borderId="14" xfId="2" applyNumberFormat="1" applyFont="1" applyFill="1" applyBorder="1" applyAlignment="1">
      <alignment horizontal="centerContinuous"/>
    </xf>
    <xf numFmtId="164" fontId="0" fillId="2" borderId="15" xfId="2" applyNumberFormat="1" applyFont="1" applyFill="1" applyBorder="1" applyAlignment="1">
      <alignment horizontal="centerContinuous"/>
    </xf>
    <xf numFmtId="164" fontId="4" fillId="3" borderId="3" xfId="2" quotePrefix="1" applyNumberFormat="1" applyFont="1" applyFill="1" applyBorder="1" applyAlignment="1">
      <alignment horizontal="center"/>
    </xf>
    <xf numFmtId="164" fontId="4" fillId="0" borderId="3" xfId="2" quotePrefix="1" applyNumberFormat="1" applyFont="1" applyFill="1" applyBorder="1" applyAlignment="1">
      <alignment horizontal="center"/>
    </xf>
    <xf numFmtId="164" fontId="0" fillId="0" borderId="3" xfId="2" applyNumberFormat="1" applyFont="1" applyBorder="1" applyAlignment="1">
      <alignment horizontal="center"/>
    </xf>
    <xf numFmtId="164" fontId="8" fillId="0" borderId="3" xfId="2" quotePrefix="1" applyNumberFormat="1" applyFont="1" applyFill="1" applyBorder="1" applyAlignment="1">
      <alignment horizontal="center"/>
    </xf>
    <xf numFmtId="164" fontId="14" fillId="7" borderId="21" xfId="1" applyNumberFormat="1" applyFont="1" applyFill="1" applyBorder="1" applyProtection="1"/>
    <xf numFmtId="0" fontId="0" fillId="0" borderId="0" xfId="0" applyProtection="1">
      <protection locked="0"/>
    </xf>
    <xf numFmtId="0" fontId="4" fillId="4" borderId="24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26" xfId="0" applyBorder="1" applyProtection="1"/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Continuous"/>
    </xf>
    <xf numFmtId="0" fontId="17" fillId="4" borderId="24" xfId="0" applyFont="1" applyFill="1" applyBorder="1" applyAlignment="1">
      <alignment horizontal="center" wrapText="1"/>
    </xf>
    <xf numFmtId="0" fontId="17" fillId="4" borderId="24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 applyAlignment="1">
      <alignment wrapText="1"/>
    </xf>
    <xf numFmtId="0" fontId="18" fillId="4" borderId="8" xfId="0" applyFont="1" applyFill="1" applyBorder="1" applyAlignment="1">
      <alignment horizontal="centerContinuous"/>
    </xf>
    <xf numFmtId="0" fontId="18" fillId="4" borderId="9" xfId="0" applyFont="1" applyFill="1" applyBorder="1" applyAlignment="1">
      <alignment horizontal="centerContinuous"/>
    </xf>
    <xf numFmtId="0" fontId="18" fillId="4" borderId="10" xfId="0" applyFont="1" applyFill="1" applyBorder="1" applyAlignment="1">
      <alignment horizontal="centerContinuous"/>
    </xf>
    <xf numFmtId="0" fontId="18" fillId="4" borderId="25" xfId="0" applyFont="1" applyFill="1" applyBorder="1" applyAlignment="1">
      <alignment horizontal="centerContinuous"/>
    </xf>
    <xf numFmtId="0" fontId="18" fillId="4" borderId="11" xfId="0" applyFont="1" applyFill="1" applyBorder="1" applyAlignment="1">
      <alignment horizontal="centerContinuous"/>
    </xf>
    <xf numFmtId="0" fontId="18" fillId="4" borderId="12" xfId="0" applyFont="1" applyFill="1" applyBorder="1" applyAlignment="1">
      <alignment horizontal="centerContinuous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7" fillId="4" borderId="14" xfId="0" applyFont="1" applyFill="1" applyBorder="1" applyAlignment="1">
      <alignment horizontal="centerContinuous"/>
    </xf>
    <xf numFmtId="0" fontId="17" fillId="4" borderId="15" xfId="0" applyFont="1" applyFill="1" applyBorder="1" applyAlignment="1">
      <alignment horizontal="centerContinuous"/>
    </xf>
    <xf numFmtId="0" fontId="0" fillId="0" borderId="34" xfId="0" applyBorder="1"/>
    <xf numFmtId="0" fontId="17" fillId="9" borderId="13" xfId="0" applyFont="1" applyFill="1" applyBorder="1" applyAlignment="1">
      <alignment horizontal="centerContinuous"/>
    </xf>
    <xf numFmtId="0" fontId="17" fillId="9" borderId="14" xfId="0" applyFont="1" applyFill="1" applyBorder="1" applyAlignment="1">
      <alignment horizontal="centerContinuous"/>
    </xf>
    <xf numFmtId="0" fontId="17" fillId="9" borderId="15" xfId="0" applyFont="1" applyFill="1" applyBorder="1" applyAlignment="1">
      <alignment horizontal="centerContinuous"/>
    </xf>
    <xf numFmtId="0" fontId="0" fillId="0" borderId="26" xfId="0" applyBorder="1"/>
    <xf numFmtId="0" fontId="0" fillId="0" borderId="35" xfId="0" applyFill="1" applyBorder="1"/>
    <xf numFmtId="0" fontId="0" fillId="5" borderId="26" xfId="0" applyFill="1" applyBorder="1"/>
    <xf numFmtId="0" fontId="0" fillId="5" borderId="3" xfId="0" applyFill="1" applyBorder="1"/>
    <xf numFmtId="0" fontId="0" fillId="0" borderId="36" xfId="0" applyBorder="1"/>
    <xf numFmtId="0" fontId="0" fillId="0" borderId="29" xfId="0" applyBorder="1"/>
    <xf numFmtId="0" fontId="15" fillId="0" borderId="0" xfId="0" applyFont="1"/>
    <xf numFmtId="0" fontId="19" fillId="0" borderId="0" xfId="0" applyFont="1" applyAlignment="1">
      <alignment horizontal="right"/>
    </xf>
    <xf numFmtId="0" fontId="4" fillId="4" borderId="24" xfId="0" quotePrefix="1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Continuous"/>
    </xf>
    <xf numFmtId="0" fontId="0" fillId="0" borderId="0" xfId="0" applyFill="1" applyBorder="1"/>
    <xf numFmtId="0" fontId="0" fillId="0" borderId="44" xfId="0" applyBorder="1"/>
    <xf numFmtId="0" fontId="17" fillId="4" borderId="30" xfId="0" applyFont="1" applyFill="1" applyBorder="1" applyAlignment="1">
      <alignment horizontal="center" wrapText="1"/>
    </xf>
    <xf numFmtId="0" fontId="17" fillId="4" borderId="30" xfId="0" applyFont="1" applyFill="1" applyBorder="1" applyAlignment="1">
      <alignment horizontal="center" vertical="center" wrapText="1"/>
    </xf>
    <xf numFmtId="9" fontId="0" fillId="0" borderId="3" xfId="13" applyNumberFormat="1" applyFont="1" applyFill="1" applyBorder="1" applyProtection="1"/>
    <xf numFmtId="0" fontId="17" fillId="0" borderId="3" xfId="0" applyFont="1" applyBorder="1" applyAlignment="1" applyProtection="1">
      <alignment horizontal="center"/>
    </xf>
    <xf numFmtId="167" fontId="0" fillId="0" borderId="29" xfId="0" applyNumberFormat="1" applyBorder="1"/>
    <xf numFmtId="167" fontId="0" fillId="0" borderId="3" xfId="0" applyNumberFormat="1" applyBorder="1"/>
    <xf numFmtId="9" fontId="0" fillId="0" borderId="0" xfId="13" applyNumberFormat="1" applyFont="1" applyFill="1" applyBorder="1"/>
    <xf numFmtId="164" fontId="4" fillId="0" borderId="3" xfId="17" quotePrefix="1" applyNumberFormat="1" applyFont="1" applyFill="1" applyBorder="1" applyAlignment="1">
      <alignment horizontal="center"/>
    </xf>
    <xf numFmtId="164" fontId="0" fillId="2" borderId="14" xfId="17" applyNumberFormat="1" applyFont="1" applyFill="1" applyBorder="1"/>
    <xf numFmtId="164" fontId="0" fillId="2" borderId="15" xfId="17" applyNumberFormat="1" applyFont="1" applyFill="1" applyBorder="1"/>
    <xf numFmtId="0" fontId="4" fillId="0" borderId="24" xfId="0" applyFont="1" applyBorder="1" applyAlignment="1">
      <alignment horizontal="right"/>
    </xf>
    <xf numFmtId="0" fontId="4" fillId="0" borderId="8" xfId="22" applyFont="1" applyFill="1" applyBorder="1" applyAlignment="1">
      <alignment horizontal="centerContinuous"/>
    </xf>
    <xf numFmtId="0" fontId="2" fillId="0" borderId="9" xfId="22" applyFill="1" applyBorder="1" applyAlignment="1">
      <alignment horizontal="centerContinuous"/>
    </xf>
    <xf numFmtId="0" fontId="2" fillId="0" borderId="10" xfId="22" applyFill="1" applyBorder="1" applyAlignment="1">
      <alignment horizontal="centerContinuous"/>
    </xf>
    <xf numFmtId="0" fontId="4" fillId="0" borderId="31" xfId="22" applyFont="1" applyFill="1" applyBorder="1" applyAlignment="1">
      <alignment horizontal="centerContinuous"/>
    </xf>
    <xf numFmtId="0" fontId="2" fillId="0" borderId="0" xfId="22" applyFill="1" applyBorder="1" applyAlignment="1">
      <alignment horizontal="centerContinuous"/>
    </xf>
    <xf numFmtId="0" fontId="2" fillId="0" borderId="32" xfId="22" applyFill="1" applyBorder="1" applyAlignment="1">
      <alignment horizontal="centerContinuous"/>
    </xf>
    <xf numFmtId="0" fontId="11" fillId="4" borderId="13" xfId="0" applyFont="1" applyFill="1" applyBorder="1"/>
    <xf numFmtId="0" fontId="2" fillId="4" borderId="14" xfId="0" applyFont="1" applyFill="1" applyBorder="1"/>
    <xf numFmtId="0" fontId="2" fillId="0" borderId="11" xfId="22" applyFill="1" applyBorder="1" applyAlignment="1">
      <alignment horizontal="centerContinuous"/>
    </xf>
    <xf numFmtId="0" fontId="2" fillId="0" borderId="12" xfId="22" applyFill="1" applyBorder="1" applyAlignment="1">
      <alignment horizontal="centerContinuous"/>
    </xf>
    <xf numFmtId="0" fontId="4" fillId="2" borderId="8" xfId="22" applyFont="1" applyFill="1" applyBorder="1" applyAlignment="1">
      <alignment horizontal="center" vertical="center"/>
    </xf>
    <xf numFmtId="0" fontId="4" fillId="2" borderId="13" xfId="22" applyFont="1" applyFill="1" applyBorder="1" applyAlignment="1">
      <alignment horizontal="center"/>
    </xf>
    <xf numFmtId="0" fontId="4" fillId="2" borderId="16" xfId="22" applyFont="1" applyFill="1" applyBorder="1" applyAlignment="1">
      <alignment horizontal="center" vertical="center"/>
    </xf>
    <xf numFmtId="0" fontId="4" fillId="2" borderId="17" xfId="22" applyFont="1" applyFill="1" applyBorder="1" applyAlignment="1">
      <alignment horizontal="center" wrapText="1"/>
    </xf>
    <xf numFmtId="0" fontId="4" fillId="2" borderId="8" xfId="22" applyFont="1" applyFill="1" applyBorder="1" applyAlignment="1">
      <alignment horizontal="center" wrapText="1"/>
    </xf>
    <xf numFmtId="0" fontId="4" fillId="2" borderId="30" xfId="22" applyFont="1" applyFill="1" applyBorder="1" applyAlignment="1">
      <alignment horizontal="center" wrapText="1"/>
    </xf>
    <xf numFmtId="0" fontId="4" fillId="0" borderId="45" xfId="25" applyFont="1" applyBorder="1" applyAlignment="1" applyProtection="1">
      <protection locked="0"/>
    </xf>
    <xf numFmtId="37" fontId="2" fillId="0" borderId="4" xfId="1" applyNumberFormat="1" applyFont="1" applyBorder="1" applyAlignment="1" applyProtection="1">
      <protection locked="0"/>
    </xf>
    <xf numFmtId="37" fontId="2" fillId="0" borderId="4" xfId="1" applyNumberFormat="1" applyFont="1" applyFill="1" applyBorder="1" applyAlignment="1" applyProtection="1">
      <alignment horizontal="center" wrapText="1"/>
      <protection locked="0"/>
    </xf>
    <xf numFmtId="37" fontId="2" fillId="8" borderId="40" xfId="19" applyNumberFormat="1" applyFont="1" applyFill="1" applyBorder="1" applyAlignment="1" applyProtection="1"/>
    <xf numFmtId="37" fontId="2" fillId="8" borderId="28" xfId="19" applyNumberFormat="1" applyFont="1" applyFill="1" applyBorder="1" applyAlignment="1" applyProtection="1"/>
    <xf numFmtId="37" fontId="2" fillId="8" borderId="21" xfId="19" applyNumberFormat="1" applyFont="1" applyFill="1" applyBorder="1" applyAlignment="1" applyProtection="1"/>
    <xf numFmtId="0" fontId="2" fillId="0" borderId="45" xfId="25" applyBorder="1" applyAlignment="1" applyProtection="1">
      <protection locked="0"/>
    </xf>
    <xf numFmtId="0" fontId="4" fillId="2" borderId="45" xfId="25" applyFont="1" applyFill="1" applyBorder="1" applyAlignment="1" applyProtection="1">
      <alignment horizontal="right"/>
      <protection locked="0"/>
    </xf>
    <xf numFmtId="37" fontId="4" fillId="4" borderId="4" xfId="1" applyNumberFormat="1" applyFont="1" applyFill="1" applyBorder="1" applyAlignment="1" applyProtection="1">
      <protection locked="0"/>
    </xf>
    <xf numFmtId="37" fontId="4" fillId="4" borderId="4" xfId="1" applyNumberFormat="1" applyFont="1" applyFill="1" applyBorder="1" applyAlignment="1" applyProtection="1">
      <alignment horizontal="center" wrapText="1"/>
      <protection locked="0"/>
    </xf>
    <xf numFmtId="37" fontId="4" fillId="4" borderId="41" xfId="19" applyNumberFormat="1" applyFont="1" applyFill="1" applyBorder="1" applyAlignment="1" applyProtection="1">
      <protection locked="0"/>
    </xf>
    <xf numFmtId="37" fontId="4" fillId="4" borderId="42" xfId="19" applyNumberFormat="1" applyFont="1" applyFill="1" applyBorder="1" applyAlignment="1" applyProtection="1">
      <protection locked="0"/>
    </xf>
    <xf numFmtId="37" fontId="4" fillId="4" borderId="43" xfId="19" applyNumberFormat="1" applyFont="1" applyFill="1" applyBorder="1" applyAlignment="1" applyProtection="1">
      <protection locked="0"/>
    </xf>
    <xf numFmtId="0" fontId="3" fillId="8" borderId="30" xfId="0" applyFont="1" applyFill="1" applyBorder="1" applyAlignment="1" applyProtection="1">
      <alignment horizontal="center"/>
      <protection locked="0"/>
    </xf>
    <xf numFmtId="0" fontId="3" fillId="8" borderId="33" xfId="0" applyFont="1" applyFill="1" applyBorder="1" applyAlignment="1" applyProtection="1">
      <alignment horizontal="center"/>
      <protection locked="0"/>
    </xf>
    <xf numFmtId="37" fontId="2" fillId="8" borderId="26" xfId="1" applyNumberFormat="1" applyFont="1" applyFill="1" applyBorder="1" applyProtection="1"/>
    <xf numFmtId="166" fontId="2" fillId="8" borderId="26" xfId="0" applyNumberFormat="1" applyFont="1" applyFill="1" applyBorder="1" applyProtection="1"/>
    <xf numFmtId="0" fontId="0" fillId="8" borderId="26" xfId="0" applyFill="1" applyBorder="1" applyProtection="1">
      <protection locked="0"/>
    </xf>
    <xf numFmtId="0" fontId="0" fillId="0" borderId="3" xfId="0" applyBorder="1" applyProtection="1"/>
    <xf numFmtId="0" fontId="0" fillId="8" borderId="3" xfId="0" applyFill="1" applyBorder="1" applyProtection="1">
      <protection locked="0"/>
    </xf>
    <xf numFmtId="37" fontId="4" fillId="4" borderId="24" xfId="1" applyNumberFormat="1" applyFont="1" applyFill="1" applyBorder="1"/>
    <xf numFmtId="0" fontId="4" fillId="0" borderId="11" xfId="0" applyFont="1" applyBorder="1" applyAlignment="1">
      <alignment horizontal="right"/>
    </xf>
    <xf numFmtId="0" fontId="0" fillId="0" borderId="11" xfId="0" applyBorder="1"/>
    <xf numFmtId="0" fontId="4" fillId="0" borderId="11" xfId="0" applyFont="1" applyBorder="1" applyAlignment="1">
      <alignment horizontal="center"/>
    </xf>
    <xf numFmtId="164" fontId="0" fillId="5" borderId="3" xfId="17" applyNumberFormat="1" applyFont="1" applyFill="1" applyBorder="1"/>
    <xf numFmtId="0" fontId="4" fillId="4" borderId="30" xfId="0" applyFont="1" applyFill="1" applyBorder="1" applyAlignment="1" applyProtection="1">
      <alignment horizontal="center"/>
      <protection locked="0"/>
    </xf>
    <xf numFmtId="0" fontId="4" fillId="10" borderId="33" xfId="0" applyFont="1" applyFill="1" applyBorder="1" applyAlignment="1">
      <alignment horizontal="right"/>
    </xf>
    <xf numFmtId="0" fontId="2" fillId="8" borderId="3" xfId="0" applyFont="1" applyFill="1" applyBorder="1" applyProtection="1"/>
    <xf numFmtId="0" fontId="0" fillId="0" borderId="38" xfId="0" applyBorder="1" applyAlignment="1">
      <alignment horizont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2" borderId="13" xfId="22" applyFont="1" applyFill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27" xfId="0" applyFont="1" applyFill="1" applyBorder="1" applyAlignment="1">
      <alignment wrapText="1"/>
    </xf>
    <xf numFmtId="0" fontId="2" fillId="0" borderId="37" xfId="0" applyFont="1" applyBorder="1" applyAlignment="1">
      <alignment horizontal="right" wrapText="1"/>
    </xf>
    <xf numFmtId="0" fontId="2" fillId="0" borderId="38" xfId="0" applyFont="1" applyBorder="1" applyAlignment="1">
      <alignment horizontal="right" wrapText="1"/>
    </xf>
    <xf numFmtId="0" fontId="2" fillId="0" borderId="3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46" xfId="0" applyFont="1" applyBorder="1" applyAlignment="1">
      <alignment horizontal="right" wrapText="1"/>
    </xf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0" fontId="17" fillId="4" borderId="13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30">
    <cellStyle name="Comma" xfId="1" builtinId="3"/>
    <cellStyle name="Comma 2" xfId="2"/>
    <cellStyle name="Comma 3" xfId="3"/>
    <cellStyle name="Comma 3 2" xfId="15"/>
    <cellStyle name="Comma 4" xfId="4"/>
    <cellStyle name="Comma 4 2" xfId="5"/>
    <cellStyle name="Comma 4 2 2" xfId="17"/>
    <cellStyle name="Comma 4 3" xfId="18"/>
    <cellStyle name="Comma 4 4" xfId="16"/>
    <cellStyle name="Comma 5" xfId="6"/>
    <cellStyle name="Comma 5 2" xfId="19"/>
    <cellStyle name="Normal" xfId="0" builtinId="0"/>
    <cellStyle name="Normal 2" xfId="14"/>
    <cellStyle name="Normal 2 2" xfId="7"/>
    <cellStyle name="Normal 2 2 2" xfId="20"/>
    <cellStyle name="Normal 3" xfId="21"/>
    <cellStyle name="Normal 3 2" xfId="8"/>
    <cellStyle name="Normal 3 2 2" xfId="22"/>
    <cellStyle name="Normal 3 3" xfId="9"/>
    <cellStyle name="Normal 3 3 2" xfId="23"/>
    <cellStyle name="Normal 4" xfId="10"/>
    <cellStyle name="Normal 4 2" xfId="11"/>
    <cellStyle name="Normal 4 2 2" xfId="25"/>
    <cellStyle name="Normal 4 3" xfId="26"/>
    <cellStyle name="Normal 4 4" xfId="24"/>
    <cellStyle name="Normal 5" xfId="12"/>
    <cellStyle name="Normal 5 2" xfId="28"/>
    <cellStyle name="Normal 5 3" xfId="27"/>
    <cellStyle name="Percent" xfId="13" builtinId="5"/>
    <cellStyle name="Percent 2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37"/>
  <sheetViews>
    <sheetView showGridLines="0" tabSelected="1" workbookViewId="0">
      <selection activeCell="B18" sqref="B18"/>
    </sheetView>
  </sheetViews>
  <sheetFormatPr defaultRowHeight="15.75" x14ac:dyDescent="0.25"/>
  <cols>
    <col min="1" max="1" width="24.25" customWidth="1"/>
    <col min="2" max="2" width="18.5" customWidth="1"/>
    <col min="3" max="3" width="19" customWidth="1"/>
    <col min="4" max="4" width="19.875" customWidth="1"/>
    <col min="5" max="5" width="20" customWidth="1"/>
    <col min="6" max="6" width="19.5" customWidth="1"/>
    <col min="15" max="15" width="13.875" bestFit="1" customWidth="1"/>
  </cols>
  <sheetData>
    <row r="1" spans="1:15" ht="22.5" customHeight="1" x14ac:dyDescent="0.3">
      <c r="A1" s="19" t="str">
        <f ca="1">TEXT(O1,"yyyy") &amp; " School District Dollar Certification of Budget Request to Board of County Commissioners L-2"</f>
        <v>2017 School District Dollar Certification of Budget Request to Board of County Commissioners L-2</v>
      </c>
      <c r="B1" s="20"/>
      <c r="C1" s="20"/>
      <c r="D1" s="20"/>
      <c r="E1" s="20"/>
      <c r="F1" s="21"/>
      <c r="O1" s="7">
        <f ca="1">NOW()</f>
        <v>42837.618329166668</v>
      </c>
    </row>
    <row r="2" spans="1:15" ht="24.75" customHeight="1" thickBot="1" x14ac:dyDescent="0.35">
      <c r="A2" s="49" t="s">
        <v>100</v>
      </c>
      <c r="B2" s="22"/>
      <c r="C2" s="22"/>
      <c r="D2" s="22"/>
      <c r="E2" s="22"/>
      <c r="F2" s="23"/>
    </row>
    <row r="3" spans="1:15" ht="27.75" customHeight="1" x14ac:dyDescent="0.25">
      <c r="A3" s="2" t="s">
        <v>111</v>
      </c>
      <c r="B3" s="189"/>
      <c r="C3" s="189"/>
      <c r="D3" s="189"/>
      <c r="E3" s="189"/>
      <c r="F3" s="32"/>
    </row>
    <row r="4" spans="1:15" ht="15.75" customHeight="1" x14ac:dyDescent="0.25">
      <c r="A4" s="190" t="s">
        <v>0</v>
      </c>
      <c r="B4" s="190" t="s">
        <v>10</v>
      </c>
      <c r="C4" s="190" t="s">
        <v>1</v>
      </c>
      <c r="D4" s="190" t="s">
        <v>2</v>
      </c>
      <c r="E4" s="190" t="s">
        <v>122</v>
      </c>
      <c r="F4" s="33" t="s">
        <v>6</v>
      </c>
    </row>
    <row r="5" spans="1:15" x14ac:dyDescent="0.25">
      <c r="A5" s="191"/>
      <c r="B5" s="191"/>
      <c r="C5" s="191"/>
      <c r="D5" s="191"/>
      <c r="E5" s="191"/>
      <c r="F5" s="34" t="s">
        <v>26</v>
      </c>
    </row>
    <row r="6" spans="1:15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35">
        <v>6</v>
      </c>
    </row>
    <row r="7" spans="1:15" ht="18" customHeight="1" x14ac:dyDescent="0.25">
      <c r="A7" s="101"/>
      <c r="B7" s="30"/>
      <c r="C7" s="30"/>
      <c r="D7" s="30"/>
      <c r="E7" s="30"/>
      <c r="F7" s="90" t="str">
        <f>IF(B7="","",(B7-(C7+D7+E7)))</f>
        <v/>
      </c>
    </row>
    <row r="8" spans="1:15" ht="18" customHeight="1" x14ac:dyDescent="0.25">
      <c r="A8" s="29"/>
      <c r="B8" s="30"/>
      <c r="C8" s="30"/>
      <c r="D8" s="30"/>
      <c r="E8" s="30"/>
      <c r="F8" s="90" t="str">
        <f>IF(B8="","",(B8-(C8+D8+E8)))</f>
        <v/>
      </c>
    </row>
    <row r="9" spans="1:15" ht="18" customHeight="1" x14ac:dyDescent="0.25">
      <c r="A9" s="29"/>
      <c r="B9" s="30"/>
      <c r="C9" s="30"/>
      <c r="D9" s="30"/>
      <c r="E9" s="30"/>
      <c r="F9" s="90"/>
    </row>
    <row r="10" spans="1:15" ht="18" customHeight="1" x14ac:dyDescent="0.25">
      <c r="A10" s="29"/>
      <c r="B10" s="30"/>
      <c r="C10" s="30"/>
      <c r="D10" s="30"/>
      <c r="E10" s="30"/>
      <c r="F10" s="90"/>
    </row>
    <row r="11" spans="1:15" ht="18" customHeight="1" x14ac:dyDescent="0.25">
      <c r="A11" s="29"/>
      <c r="B11" s="30"/>
      <c r="C11" s="30"/>
      <c r="D11" s="30"/>
      <c r="E11" s="30"/>
      <c r="F11" s="90"/>
    </row>
    <row r="12" spans="1:15" ht="18" customHeight="1" x14ac:dyDescent="0.25">
      <c r="A12" s="29"/>
      <c r="B12" s="30"/>
      <c r="C12" s="30"/>
      <c r="D12" s="30"/>
      <c r="E12" s="30"/>
      <c r="F12" s="90" t="str">
        <f t="shared" ref="F12:F15" si="0">IF(B12="","",(B12-(C12+D12+E12)))</f>
        <v/>
      </c>
    </row>
    <row r="13" spans="1:15" ht="18" customHeight="1" x14ac:dyDescent="0.25">
      <c r="A13" s="29"/>
      <c r="B13" s="30"/>
      <c r="C13" s="30"/>
      <c r="D13" s="30"/>
      <c r="E13" s="30"/>
      <c r="F13" s="90" t="str">
        <f t="shared" si="0"/>
        <v/>
      </c>
    </row>
    <row r="14" spans="1:15" ht="18" customHeight="1" x14ac:dyDescent="0.25">
      <c r="A14" s="29"/>
      <c r="B14" s="30"/>
      <c r="C14" s="30"/>
      <c r="D14" s="30"/>
      <c r="E14" s="30"/>
      <c r="F14" s="90" t="str">
        <f t="shared" si="0"/>
        <v/>
      </c>
    </row>
    <row r="15" spans="1:15" ht="18" customHeight="1" x14ac:dyDescent="0.25">
      <c r="A15" s="29"/>
      <c r="B15" s="30"/>
      <c r="C15" s="30"/>
      <c r="D15" s="30"/>
      <c r="E15" s="30"/>
      <c r="F15" s="90" t="str">
        <f t="shared" si="0"/>
        <v/>
      </c>
    </row>
    <row r="16" spans="1:15" x14ac:dyDescent="0.25">
      <c r="A16" s="14" t="s">
        <v>12</v>
      </c>
      <c r="B16" s="30">
        <f>SUM(B7:B15)</f>
        <v>0</v>
      </c>
      <c r="C16" s="30">
        <f>SUM(C7:C15)</f>
        <v>0</v>
      </c>
      <c r="D16" s="30">
        <f>SUM(D7:D15)</f>
        <v>0</v>
      </c>
      <c r="E16" s="30">
        <f>SUM(E7:E15)</f>
        <v>0</v>
      </c>
      <c r="F16" s="36">
        <f>SUM(F7:F15)</f>
        <v>0</v>
      </c>
    </row>
    <row r="17" spans="1:6" ht="18.75" customHeight="1" x14ac:dyDescent="0.25">
      <c r="A17" s="44" t="s">
        <v>13</v>
      </c>
      <c r="B17" s="11"/>
      <c r="C17" s="11"/>
      <c r="D17" s="11"/>
      <c r="E17" s="11"/>
      <c r="F17" s="37"/>
    </row>
    <row r="18" spans="1:6" ht="17.25" customHeight="1" x14ac:dyDescent="0.25">
      <c r="A18" s="45" t="s">
        <v>14</v>
      </c>
      <c r="B18" s="12"/>
      <c r="C18" s="12"/>
      <c r="D18" s="12"/>
      <c r="E18" s="12"/>
      <c r="F18" s="38"/>
    </row>
    <row r="19" spans="1:6" ht="30.75" customHeight="1" x14ac:dyDescent="0.25">
      <c r="A19" s="5"/>
      <c r="B19" s="6"/>
      <c r="C19" s="6"/>
      <c r="D19" s="6"/>
      <c r="E19" s="6"/>
      <c r="F19" s="39"/>
    </row>
    <row r="20" spans="1:6" ht="12" customHeight="1" x14ac:dyDescent="0.25">
      <c r="A20" s="15" t="s">
        <v>9</v>
      </c>
      <c r="B20" s="16"/>
      <c r="C20" s="97" t="s">
        <v>80</v>
      </c>
      <c r="D20" s="16"/>
      <c r="E20" s="96" t="s">
        <v>79</v>
      </c>
      <c r="F20" s="40"/>
    </row>
    <row r="21" spans="1:6" ht="21.75" customHeight="1" x14ac:dyDescent="0.25">
      <c r="A21" s="8"/>
      <c r="B21" s="9"/>
      <c r="C21" s="9"/>
      <c r="D21" s="9"/>
      <c r="E21" s="9"/>
      <c r="F21" s="41"/>
    </row>
    <row r="22" spans="1:6" ht="24" customHeight="1" x14ac:dyDescent="0.25">
      <c r="A22" s="10"/>
      <c r="B22" s="3"/>
      <c r="C22" s="3"/>
      <c r="D22" s="3"/>
      <c r="E22" s="3"/>
      <c r="F22" s="42"/>
    </row>
    <row r="23" spans="1:6" ht="18" customHeight="1" x14ac:dyDescent="0.25">
      <c r="A23" s="15" t="s">
        <v>16</v>
      </c>
      <c r="B23" s="16"/>
      <c r="C23" s="16"/>
      <c r="D23" s="17" t="s">
        <v>15</v>
      </c>
      <c r="F23" s="43"/>
    </row>
    <row r="24" spans="1:6" ht="27" customHeight="1" x14ac:dyDescent="0.25">
      <c r="A24" s="14" t="s">
        <v>3</v>
      </c>
      <c r="B24" s="18" t="s">
        <v>11</v>
      </c>
      <c r="C24" s="18"/>
      <c r="D24" s="18"/>
      <c r="E24" s="14" t="s">
        <v>8</v>
      </c>
      <c r="F24" s="43" t="s">
        <v>11</v>
      </c>
    </row>
    <row r="25" spans="1:6" x14ac:dyDescent="0.25">
      <c r="A25" s="46" t="s">
        <v>25</v>
      </c>
    </row>
    <row r="36" spans="1:6" ht="13.5" customHeight="1" x14ac:dyDescent="0.25">
      <c r="A36" s="25"/>
      <c r="B36" s="24"/>
      <c r="C36" s="24"/>
      <c r="D36" s="24"/>
      <c r="E36" s="24"/>
      <c r="F36" s="24"/>
    </row>
    <row r="37" spans="1:6" ht="12" customHeight="1" x14ac:dyDescent="0.25">
      <c r="A37" s="1"/>
    </row>
  </sheetData>
  <mergeCells count="6">
    <mergeCell ref="B3:E3"/>
    <mergeCell ref="A4:A5"/>
    <mergeCell ref="E4:E5"/>
    <mergeCell ref="D4:D5"/>
    <mergeCell ref="C4:C5"/>
    <mergeCell ref="B4:B5"/>
  </mergeCells>
  <phoneticPr fontId="0" type="noConversion"/>
  <printOptions horizontalCentered="1"/>
  <pageMargins left="0" right="0" top="0" bottom="0.25" header="0.5" footer="0.1"/>
  <pageSetup orientation="landscape" r:id="rId1"/>
  <headerFooter alignWithMargins="0">
    <oddFooter>&amp;R&amp;"Times New Roman,Bold"&amp;8Revised 5/17/2010 (form BL008)  EFO00081_04-12-2017</oddFooter>
  </headerFooter>
  <ignoredErrors>
    <ignoredError sqref="F8" emptyCellReference="1"/>
    <ignoredError sqref="B16:E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workbookViewId="0">
      <selection activeCell="B4" sqref="B4"/>
    </sheetView>
  </sheetViews>
  <sheetFormatPr defaultRowHeight="15.75" x14ac:dyDescent="0.25"/>
  <cols>
    <col min="1" max="1" width="21.625" customWidth="1"/>
    <col min="2" max="2" width="22.75" customWidth="1"/>
    <col min="3" max="3" width="18.625" customWidth="1"/>
    <col min="4" max="4" width="17.75" customWidth="1"/>
    <col min="5" max="5" width="19.125" customWidth="1"/>
    <col min="6" max="6" width="19.75" customWidth="1"/>
    <col min="7" max="7" width="22.625" customWidth="1"/>
    <col min="8" max="8" width="19.25" customWidth="1"/>
    <col min="9" max="9" width="13.25" bestFit="1" customWidth="1"/>
  </cols>
  <sheetData>
    <row r="1" spans="1:8" ht="19.5" thickBot="1" x14ac:dyDescent="0.35">
      <c r="A1" s="50" t="s">
        <v>29</v>
      </c>
      <c r="B1" s="51"/>
      <c r="C1" s="51"/>
      <c r="D1" s="51"/>
      <c r="E1" s="51"/>
      <c r="F1" s="52"/>
      <c r="G1" s="52"/>
      <c r="H1" s="52"/>
    </row>
    <row r="2" spans="1:8" ht="19.5" thickBot="1" x14ac:dyDescent="0.35">
      <c r="A2" s="50" t="s">
        <v>30</v>
      </c>
      <c r="B2" s="51"/>
      <c r="C2" s="51"/>
      <c r="D2" s="51"/>
      <c r="E2" s="51"/>
      <c r="F2" s="52"/>
      <c r="G2" s="52"/>
      <c r="H2" s="52"/>
    </row>
    <row r="3" spans="1:8" ht="16.5" thickBot="1" x14ac:dyDescent="0.3">
      <c r="A3" s="144" t="s">
        <v>81</v>
      </c>
      <c r="B3" s="192" t="str">
        <f>IF(Districtuse!B3="","",(Districtuse!B3))</f>
        <v/>
      </c>
      <c r="C3" s="193"/>
      <c r="D3" s="193"/>
      <c r="E3" s="194"/>
    </row>
    <row r="4" spans="1:8" ht="16.5" thickBot="1" x14ac:dyDescent="0.3">
      <c r="A4" s="31" t="s">
        <v>24</v>
      </c>
    </row>
    <row r="5" spans="1:8" x14ac:dyDescent="0.25">
      <c r="A5" s="145" t="s">
        <v>105</v>
      </c>
      <c r="B5" s="146"/>
      <c r="C5" s="146"/>
      <c r="D5" s="146"/>
      <c r="E5" s="146"/>
      <c r="F5" s="146"/>
      <c r="G5" s="147"/>
      <c r="H5" s="147"/>
    </row>
    <row r="6" spans="1:8" x14ac:dyDescent="0.25">
      <c r="A6" s="148" t="s">
        <v>132</v>
      </c>
      <c r="B6" s="149"/>
      <c r="C6" s="149"/>
      <c r="D6" s="149"/>
      <c r="E6" s="149"/>
      <c r="F6" s="149"/>
      <c r="G6" s="150"/>
      <c r="H6" s="150"/>
    </row>
    <row r="7" spans="1:8" ht="16.5" thickBot="1" x14ac:dyDescent="0.3">
      <c r="A7" s="148" t="s">
        <v>133</v>
      </c>
      <c r="B7" s="149"/>
      <c r="C7" s="149"/>
      <c r="D7" s="149"/>
      <c r="E7" s="149"/>
      <c r="F7" s="149"/>
      <c r="G7" s="150"/>
      <c r="H7" s="150"/>
    </row>
    <row r="8" spans="1:8" ht="19.5" thickBot="1" x14ac:dyDescent="0.35">
      <c r="A8" s="151" t="s">
        <v>28</v>
      </c>
      <c r="B8" s="152"/>
      <c r="C8" s="192" t="s">
        <v>134</v>
      </c>
      <c r="D8" s="193"/>
      <c r="E8" s="194"/>
      <c r="F8" s="153"/>
      <c r="G8" s="153"/>
      <c r="H8" s="154"/>
    </row>
    <row r="9" spans="1:8" ht="16.5" thickBot="1" x14ac:dyDescent="0.3">
      <c r="A9" s="155"/>
      <c r="B9" s="156" t="s">
        <v>17</v>
      </c>
      <c r="C9" s="195" t="s">
        <v>18</v>
      </c>
      <c r="D9" s="196"/>
      <c r="E9" s="197"/>
      <c r="F9" s="195" t="s">
        <v>19</v>
      </c>
      <c r="G9" s="196"/>
      <c r="H9" s="197"/>
    </row>
    <row r="10" spans="1:8" ht="63" x14ac:dyDescent="0.25">
      <c r="A10" s="157" t="s">
        <v>4</v>
      </c>
      <c r="B10" s="158" t="s">
        <v>135</v>
      </c>
      <c r="C10" s="159" t="s">
        <v>136</v>
      </c>
      <c r="D10" s="159" t="s">
        <v>77</v>
      </c>
      <c r="E10" s="159" t="s">
        <v>137</v>
      </c>
      <c r="F10" s="160" t="s">
        <v>93</v>
      </c>
      <c r="G10" s="159" t="s">
        <v>94</v>
      </c>
      <c r="H10" s="160" t="s">
        <v>95</v>
      </c>
    </row>
    <row r="11" spans="1:8" ht="16.5" customHeight="1" x14ac:dyDescent="0.25">
      <c r="A11" s="161"/>
      <c r="B11" s="162"/>
      <c r="C11" s="162"/>
      <c r="D11" s="162"/>
      <c r="E11" s="163"/>
      <c r="F11" s="164">
        <f>B11+C11</f>
        <v>0</v>
      </c>
      <c r="G11" s="165">
        <f>B11+D11</f>
        <v>0</v>
      </c>
      <c r="H11" s="166">
        <f>B11+E11</f>
        <v>0</v>
      </c>
    </row>
    <row r="12" spans="1:8" ht="32.25" customHeight="1" x14ac:dyDescent="0.25">
      <c r="A12" s="161"/>
      <c r="B12" s="162"/>
      <c r="C12" s="162"/>
      <c r="D12" s="162"/>
      <c r="E12" s="163"/>
      <c r="F12" s="164">
        <f t="shared" ref="F12:F14" si="0">B12+C12</f>
        <v>0</v>
      </c>
      <c r="G12" s="165">
        <f>B12+D12</f>
        <v>0</v>
      </c>
      <c r="H12" s="166">
        <f t="shared" ref="H12:H14" si="1">B12+E12</f>
        <v>0</v>
      </c>
    </row>
    <row r="13" spans="1:8" ht="20.100000000000001" customHeight="1" x14ac:dyDescent="0.25">
      <c r="A13" s="161"/>
      <c r="B13" s="162"/>
      <c r="C13" s="162"/>
      <c r="D13" s="162"/>
      <c r="E13" s="163"/>
      <c r="F13" s="164">
        <f t="shared" si="0"/>
        <v>0</v>
      </c>
      <c r="G13" s="165">
        <f>B13+D13</f>
        <v>0</v>
      </c>
      <c r="H13" s="166">
        <f t="shared" si="1"/>
        <v>0</v>
      </c>
    </row>
    <row r="14" spans="1:8" ht="20.100000000000001" customHeight="1" x14ac:dyDescent="0.25">
      <c r="A14" s="167"/>
      <c r="B14" s="162"/>
      <c r="C14" s="162"/>
      <c r="D14" s="162"/>
      <c r="E14" s="163"/>
      <c r="F14" s="164">
        <f t="shared" si="0"/>
        <v>0</v>
      </c>
      <c r="G14" s="165">
        <f>B14+D14</f>
        <v>0</v>
      </c>
      <c r="H14" s="166">
        <f t="shared" si="1"/>
        <v>0</v>
      </c>
    </row>
    <row r="15" spans="1:8" ht="20.100000000000001" customHeight="1" thickBot="1" x14ac:dyDescent="0.3">
      <c r="A15" s="168" t="s">
        <v>5</v>
      </c>
      <c r="B15" s="169">
        <f t="shared" ref="B15:H15" si="2">SUM(B11:B14)</f>
        <v>0</v>
      </c>
      <c r="C15" s="169">
        <f t="shared" si="2"/>
        <v>0</v>
      </c>
      <c r="D15" s="169">
        <f t="shared" si="2"/>
        <v>0</v>
      </c>
      <c r="E15" s="170">
        <f t="shared" si="2"/>
        <v>0</v>
      </c>
      <c r="F15" s="171">
        <f t="shared" si="2"/>
        <v>0</v>
      </c>
      <c r="G15" s="172">
        <f t="shared" si="2"/>
        <v>0</v>
      </c>
      <c r="H15" s="173">
        <f t="shared" si="2"/>
        <v>0</v>
      </c>
    </row>
    <row r="16" spans="1:8" ht="20.100000000000001" customHeight="1" thickBot="1" x14ac:dyDescent="0.3">
      <c r="A16" s="91"/>
      <c r="B16" s="91"/>
      <c r="C16" s="92" t="s">
        <v>27</v>
      </c>
      <c r="D16" s="91"/>
      <c r="E16" s="127" t="s">
        <v>21</v>
      </c>
      <c r="F16" s="126" t="s">
        <v>33</v>
      </c>
      <c r="G16" s="126" t="s">
        <v>35</v>
      </c>
      <c r="H16" s="126" t="s">
        <v>43</v>
      </c>
    </row>
    <row r="17" spans="1:6" ht="20.100000000000001" customHeight="1" x14ac:dyDescent="0.25">
      <c r="A17" s="91"/>
      <c r="B17" s="91"/>
      <c r="C17" s="31" t="s">
        <v>78</v>
      </c>
      <c r="D17" s="91"/>
      <c r="E17" s="91"/>
      <c r="F17" s="91"/>
    </row>
    <row r="18" spans="1:6" ht="16.5" thickBot="1" x14ac:dyDescent="0.3">
      <c r="A18" s="91"/>
      <c r="B18" s="91"/>
      <c r="C18" s="93" t="s">
        <v>96</v>
      </c>
      <c r="D18" s="91"/>
      <c r="E18" s="91"/>
      <c r="F18" s="91"/>
    </row>
    <row r="19" spans="1:6" ht="18.75" x14ac:dyDescent="0.3">
      <c r="A19" s="94" t="s">
        <v>20</v>
      </c>
      <c r="B19" s="91"/>
      <c r="C19" s="93" t="s">
        <v>97</v>
      </c>
      <c r="D19" s="91"/>
      <c r="E19" s="174" t="s">
        <v>138</v>
      </c>
      <c r="F19" s="174" t="s">
        <v>82</v>
      </c>
    </row>
    <row r="20" spans="1:6" ht="16.5" thickBot="1" x14ac:dyDescent="0.3">
      <c r="A20" s="91"/>
      <c r="B20" s="91"/>
      <c r="C20" s="93" t="s">
        <v>98</v>
      </c>
      <c r="D20" s="91"/>
      <c r="E20" s="175" t="s">
        <v>139</v>
      </c>
      <c r="F20" s="175" t="s">
        <v>83</v>
      </c>
    </row>
    <row r="21" spans="1:6" ht="16.5" thickBot="1" x14ac:dyDescent="0.3">
      <c r="A21" s="186" t="s">
        <v>0</v>
      </c>
      <c r="B21" s="92" t="s">
        <v>6</v>
      </c>
      <c r="C21" s="92" t="s">
        <v>21</v>
      </c>
      <c r="D21" s="92" t="s">
        <v>22</v>
      </c>
      <c r="E21" s="92" t="s">
        <v>7</v>
      </c>
      <c r="F21" s="92" t="s">
        <v>84</v>
      </c>
    </row>
    <row r="22" spans="1:6" x14ac:dyDescent="0.25">
      <c r="A22" s="188" t="str">
        <f>IF(Districtuse!A7="","",Districtuse!A7)</f>
        <v/>
      </c>
      <c r="B22" s="176" t="str">
        <f>IF(Districtuse!F7="","",(Districtuse!F7))</f>
        <v/>
      </c>
      <c r="C22" s="95"/>
      <c r="D22" s="177" t="str">
        <f>IF(B22="","",IF(C22=0,(ROUND(B22/$B$15,9)),IF(C22=1,(ROUND(B22/$F$15,9)),IF(C22=2,(ROUND(B22/$G$15,9)),IF(C22=3,(ROUND(B22/$H$15,9)))))))</f>
        <v/>
      </c>
      <c r="E22" s="178"/>
      <c r="F22" s="178" t="str">
        <f>IF(D22&gt;E22,"Over Max","")</f>
        <v/>
      </c>
    </row>
    <row r="23" spans="1:6" x14ac:dyDescent="0.25">
      <c r="A23" s="188" t="str">
        <f>IF(Districtuse!A8="","",Districtuse!A8)</f>
        <v/>
      </c>
      <c r="B23" s="176" t="str">
        <f>IF(Districtuse!F8="","",(Districtuse!F8))</f>
        <v/>
      </c>
      <c r="C23" s="179"/>
      <c r="D23" s="177" t="str">
        <f t="shared" ref="D23:D27" si="3">IF(B23="","",IF(C23=0,(ROUND(B23/$B$15,9)),IF(C23=1,(ROUND(B23/$F$15,9)),IF(C23=2,(ROUND(B23/$G$15,9)),IF(C23=3,(ROUND(B23/$H$15,9)))))))</f>
        <v/>
      </c>
      <c r="E23" s="180"/>
      <c r="F23" s="178" t="str">
        <f t="shared" ref="F23:F27" si="4">IF(D23&gt;E23,"Over Max","")</f>
        <v/>
      </c>
    </row>
    <row r="24" spans="1:6" x14ac:dyDescent="0.25">
      <c r="A24" s="188" t="str">
        <f>IF(Districtuse!A9="","",Districtuse!A9)</f>
        <v/>
      </c>
      <c r="B24" s="176" t="str">
        <f>IF(Districtuse!F9="","",(Districtuse!F9))</f>
        <v/>
      </c>
      <c r="C24" s="179"/>
      <c r="D24" s="177" t="str">
        <f t="shared" si="3"/>
        <v/>
      </c>
      <c r="E24" s="180"/>
      <c r="F24" s="178" t="str">
        <f t="shared" si="4"/>
        <v/>
      </c>
    </row>
    <row r="25" spans="1:6" x14ac:dyDescent="0.25">
      <c r="A25" s="188" t="str">
        <f>IF(Districtuse!A10="","",Districtuse!A10)</f>
        <v/>
      </c>
      <c r="B25" s="176" t="str">
        <f>IF(Districtuse!F10="","",(Districtuse!F10))</f>
        <v/>
      </c>
      <c r="C25" s="179"/>
      <c r="D25" s="177" t="str">
        <f t="shared" si="3"/>
        <v/>
      </c>
      <c r="E25" s="180"/>
      <c r="F25" s="178" t="str">
        <f t="shared" si="4"/>
        <v/>
      </c>
    </row>
    <row r="26" spans="1:6" x14ac:dyDescent="0.25">
      <c r="A26" s="188" t="str">
        <f>IF(Districtuse!A11="","",Districtuse!A11)</f>
        <v/>
      </c>
      <c r="B26" s="176" t="str">
        <f>IF(Districtuse!F11="","",(Districtuse!F11))</f>
        <v/>
      </c>
      <c r="C26" s="179"/>
      <c r="D26" s="177" t="str">
        <f t="shared" si="3"/>
        <v/>
      </c>
      <c r="E26" s="180"/>
      <c r="F26" s="178" t="str">
        <f t="shared" si="4"/>
        <v/>
      </c>
    </row>
    <row r="27" spans="1:6" ht="16.5" thickBot="1" x14ac:dyDescent="0.3">
      <c r="A27" s="188" t="str">
        <f>IF(Districtuse!A12="","",Districtuse!A12)</f>
        <v/>
      </c>
      <c r="B27" s="176" t="str">
        <f>IF(Districtuse!F12="","",(Districtuse!F12))</f>
        <v/>
      </c>
      <c r="C27" s="179"/>
      <c r="D27" s="177" t="str">
        <f t="shared" si="3"/>
        <v/>
      </c>
      <c r="E27" s="180"/>
      <c r="F27" s="178" t="str">
        <f t="shared" si="4"/>
        <v/>
      </c>
    </row>
    <row r="28" spans="1:6" ht="16.5" thickBot="1" x14ac:dyDescent="0.3">
      <c r="A28" s="187" t="s">
        <v>23</v>
      </c>
      <c r="B28" s="181">
        <f>SUM(B22:B27)</f>
        <v>0</v>
      </c>
      <c r="C28" s="47"/>
      <c r="D28" s="48">
        <f>SUM(D22:D27)</f>
        <v>0</v>
      </c>
      <c r="E28" s="47"/>
      <c r="F28" s="47"/>
    </row>
  </sheetData>
  <mergeCells count="4">
    <mergeCell ref="B3:E3"/>
    <mergeCell ref="C8:E8"/>
    <mergeCell ref="C9:E9"/>
    <mergeCell ref="F9:H9"/>
  </mergeCells>
  <printOptions horizontalCentered="1"/>
  <pageMargins left="0" right="0" top="0.5" bottom="0.25" header="0.3" footer="0.3"/>
  <pageSetup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topLeftCell="A6" zoomScaleNormal="100" workbookViewId="0">
      <selection activeCell="A23" sqref="A23"/>
    </sheetView>
  </sheetViews>
  <sheetFormatPr defaultRowHeight="15.75" x14ac:dyDescent="0.25"/>
  <cols>
    <col min="1" max="1" width="81" customWidth="1"/>
    <col min="2" max="2" width="5.375" bestFit="1" customWidth="1"/>
    <col min="3" max="3" width="15.625" customWidth="1"/>
    <col min="4" max="4" width="5.375" customWidth="1"/>
    <col min="5" max="5" width="15.625" customWidth="1"/>
  </cols>
  <sheetData>
    <row r="1" spans="1:5" ht="16.5" thickBot="1" x14ac:dyDescent="0.3">
      <c r="A1" s="26" t="s">
        <v>140</v>
      </c>
      <c r="B1" s="55"/>
      <c r="C1" s="27"/>
      <c r="D1" s="27"/>
      <c r="E1" s="28"/>
    </row>
    <row r="2" spans="1:5" x14ac:dyDescent="0.25">
      <c r="A2" s="56"/>
      <c r="B2" s="53"/>
      <c r="C2" s="53"/>
      <c r="D2" s="53"/>
      <c r="E2" s="57"/>
    </row>
    <row r="3" spans="1:5" ht="16.5" thickBot="1" x14ac:dyDescent="0.3">
      <c r="A3" s="58" t="s">
        <v>31</v>
      </c>
      <c r="B3" s="59"/>
      <c r="C3" s="182"/>
      <c r="D3" s="183"/>
      <c r="E3" s="184"/>
    </row>
    <row r="4" spans="1:5" ht="16.5" thickBot="1" x14ac:dyDescent="0.3">
      <c r="A4" s="60" t="s">
        <v>32</v>
      </c>
      <c r="B4" s="61"/>
      <c r="C4" s="62"/>
      <c r="D4" s="62"/>
      <c r="E4" s="63"/>
    </row>
    <row r="5" spans="1:5" ht="33.75" customHeight="1" thickBot="1" x14ac:dyDescent="0.3">
      <c r="A5" s="204" t="s">
        <v>112</v>
      </c>
      <c r="B5" s="205"/>
      <c r="C5" s="206"/>
      <c r="D5" s="64" t="s">
        <v>33</v>
      </c>
      <c r="E5" s="65"/>
    </row>
    <row r="6" spans="1:5" ht="21" customHeight="1" x14ac:dyDescent="0.25">
      <c r="A6" s="204" t="s">
        <v>34</v>
      </c>
      <c r="B6" s="205"/>
      <c r="C6" s="206"/>
      <c r="D6" s="67" t="s">
        <v>35</v>
      </c>
      <c r="E6" s="54">
        <f>ROUND(E5*0.03,0)</f>
        <v>0</v>
      </c>
    </row>
    <row r="7" spans="1:5" ht="21" customHeight="1" thickBot="1" x14ac:dyDescent="0.3">
      <c r="A7" s="207" t="s">
        <v>141</v>
      </c>
      <c r="B7" s="208"/>
      <c r="C7" s="209"/>
      <c r="D7" s="141" t="s">
        <v>43</v>
      </c>
      <c r="E7" s="185"/>
    </row>
    <row r="8" spans="1:5" ht="16.5" thickBot="1" x14ac:dyDescent="0.3">
      <c r="A8" s="60" t="s">
        <v>142</v>
      </c>
      <c r="B8" s="61"/>
      <c r="C8" s="61"/>
      <c r="D8" s="61"/>
      <c r="E8" s="68"/>
    </row>
    <row r="9" spans="1:5" x14ac:dyDescent="0.25">
      <c r="A9" s="198" t="s">
        <v>117</v>
      </c>
      <c r="B9" s="199"/>
      <c r="C9" s="200"/>
      <c r="D9" s="69"/>
      <c r="E9" s="69"/>
    </row>
    <row r="10" spans="1:5" x14ac:dyDescent="0.25">
      <c r="A10" s="79" t="s">
        <v>36</v>
      </c>
      <c r="B10" s="79"/>
      <c r="C10" s="79" t="s">
        <v>37</v>
      </c>
      <c r="D10" s="69"/>
      <c r="E10" s="69"/>
    </row>
    <row r="11" spans="1:5" x14ac:dyDescent="0.25">
      <c r="A11" s="66"/>
      <c r="B11" s="81" t="s">
        <v>38</v>
      </c>
      <c r="C11" s="54"/>
      <c r="D11" s="69"/>
      <c r="E11" s="69"/>
    </row>
    <row r="12" spans="1:5" x14ac:dyDescent="0.25">
      <c r="A12" s="66"/>
      <c r="B12" s="81" t="s">
        <v>39</v>
      </c>
      <c r="C12" s="54"/>
      <c r="D12" s="69"/>
      <c r="E12" s="69"/>
    </row>
    <row r="13" spans="1:5" x14ac:dyDescent="0.25">
      <c r="A13" s="66"/>
      <c r="B13" s="81" t="s">
        <v>40</v>
      </c>
      <c r="C13" s="54"/>
      <c r="D13" s="69"/>
      <c r="E13" s="69"/>
    </row>
    <row r="14" spans="1:5" x14ac:dyDescent="0.25">
      <c r="A14" s="66"/>
      <c r="B14" s="81" t="s">
        <v>41</v>
      </c>
      <c r="C14" s="54"/>
      <c r="D14" s="69"/>
      <c r="E14" s="69"/>
    </row>
    <row r="15" spans="1:5" ht="21" customHeight="1" x14ac:dyDescent="0.25">
      <c r="A15" s="78" t="s">
        <v>42</v>
      </c>
      <c r="B15" s="80" t="s">
        <v>45</v>
      </c>
      <c r="C15" s="76">
        <f>SUM(C11:C14)</f>
        <v>0</v>
      </c>
      <c r="D15" s="69"/>
      <c r="E15" s="69"/>
    </row>
    <row r="16" spans="1:5" x14ac:dyDescent="0.25">
      <c r="A16" s="102" t="s">
        <v>118</v>
      </c>
      <c r="B16" s="81" t="s">
        <v>38</v>
      </c>
      <c r="C16" s="54"/>
      <c r="D16" s="69"/>
      <c r="E16" s="69"/>
    </row>
    <row r="17" spans="1:5" x14ac:dyDescent="0.25">
      <c r="A17" s="102" t="s">
        <v>119</v>
      </c>
      <c r="B17" s="82" t="s">
        <v>39</v>
      </c>
      <c r="C17" s="54"/>
      <c r="D17" s="69"/>
      <c r="E17" s="69"/>
    </row>
    <row r="18" spans="1:5" ht="21" customHeight="1" x14ac:dyDescent="0.25">
      <c r="A18" s="78" t="s">
        <v>44</v>
      </c>
      <c r="B18" s="76" t="s">
        <v>46</v>
      </c>
      <c r="C18" s="77">
        <f>SUM(C16:C17)</f>
        <v>0</v>
      </c>
      <c r="D18" s="69"/>
      <c r="E18" s="69"/>
    </row>
    <row r="19" spans="1:5" ht="18.75" customHeight="1" x14ac:dyDescent="0.25">
      <c r="A19" s="102" t="s">
        <v>120</v>
      </c>
      <c r="B19" s="67" t="s">
        <v>47</v>
      </c>
      <c r="C19" s="70"/>
      <c r="D19" s="69"/>
      <c r="E19" s="69"/>
    </row>
    <row r="20" spans="1:5" x14ac:dyDescent="0.25">
      <c r="A20" s="102" t="s">
        <v>123</v>
      </c>
      <c r="B20" s="69"/>
      <c r="C20" s="71"/>
      <c r="D20" s="67" t="s">
        <v>48</v>
      </c>
      <c r="E20" s="54">
        <f>ROUND(C15*C19,0)</f>
        <v>0</v>
      </c>
    </row>
    <row r="21" spans="1:5" ht="16.5" thickBot="1" x14ac:dyDescent="0.3">
      <c r="A21" s="102" t="s">
        <v>124</v>
      </c>
      <c r="B21" s="69"/>
      <c r="C21" s="71"/>
      <c r="D21" s="67" t="s">
        <v>49</v>
      </c>
      <c r="E21" s="54">
        <f>ROUND(C18*C19,0)</f>
        <v>0</v>
      </c>
    </row>
    <row r="22" spans="1:5" ht="21" customHeight="1" thickBot="1" x14ac:dyDescent="0.3">
      <c r="A22" s="210" t="s">
        <v>143</v>
      </c>
      <c r="B22" s="211"/>
      <c r="C22" s="211"/>
      <c r="D22" s="211"/>
      <c r="E22" s="212"/>
    </row>
    <row r="23" spans="1:5" ht="16.5" thickBot="1" x14ac:dyDescent="0.3">
      <c r="A23" s="72" t="s">
        <v>125</v>
      </c>
      <c r="B23" s="69"/>
      <c r="C23" s="71"/>
      <c r="D23" s="67" t="s">
        <v>50</v>
      </c>
      <c r="E23" s="54">
        <f>E5+E6+E7+E20+E21</f>
        <v>0</v>
      </c>
    </row>
    <row r="24" spans="1:5" ht="21" customHeight="1" thickBot="1" x14ac:dyDescent="0.3">
      <c r="A24" s="73" t="s">
        <v>51</v>
      </c>
      <c r="B24" s="61"/>
      <c r="C24" s="61"/>
      <c r="D24" s="61"/>
      <c r="E24" s="68"/>
    </row>
    <row r="25" spans="1:5" x14ac:dyDescent="0.25">
      <c r="A25" s="66" t="s">
        <v>52</v>
      </c>
      <c r="B25" s="67" t="s">
        <v>53</v>
      </c>
      <c r="C25" s="74"/>
      <c r="D25" s="69"/>
      <c r="E25" s="71"/>
    </row>
    <row r="26" spans="1:5" ht="16.5" thickBot="1" x14ac:dyDescent="0.3">
      <c r="A26" s="66" t="s">
        <v>99</v>
      </c>
      <c r="B26" s="67" t="s">
        <v>54</v>
      </c>
      <c r="C26" s="74"/>
      <c r="D26" s="69"/>
      <c r="E26" s="71"/>
    </row>
    <row r="27" spans="1:5" ht="16.5" thickBot="1" x14ac:dyDescent="0.3">
      <c r="A27" s="73" t="s">
        <v>131</v>
      </c>
      <c r="B27" s="142"/>
      <c r="C27" s="142"/>
      <c r="D27" s="142"/>
      <c r="E27" s="143"/>
    </row>
    <row r="28" spans="1:5" x14ac:dyDescent="0.25">
      <c r="A28" s="66" t="s">
        <v>126</v>
      </c>
      <c r="B28" s="67" t="s">
        <v>55</v>
      </c>
      <c r="C28" s="74"/>
      <c r="D28" s="69"/>
      <c r="E28" s="71"/>
    </row>
    <row r="29" spans="1:5" ht="20.25" customHeight="1" x14ac:dyDescent="0.25">
      <c r="A29" s="66" t="s">
        <v>127</v>
      </c>
      <c r="B29" s="67" t="s">
        <v>56</v>
      </c>
      <c r="C29" s="74"/>
      <c r="D29" s="69"/>
      <c r="E29" s="71"/>
    </row>
    <row r="30" spans="1:5" ht="16.5" thickBot="1" x14ac:dyDescent="0.3">
      <c r="A30" s="72" t="s">
        <v>130</v>
      </c>
      <c r="B30" s="69"/>
      <c r="C30" s="71"/>
      <c r="D30" s="67" t="s">
        <v>57</v>
      </c>
      <c r="E30" s="54">
        <f>SUM(C25:C29)</f>
        <v>0</v>
      </c>
    </row>
    <row r="31" spans="1:5" ht="16.5" thickBot="1" x14ac:dyDescent="0.3">
      <c r="A31" s="83" t="s">
        <v>75</v>
      </c>
      <c r="B31" s="84"/>
      <c r="C31" s="84"/>
      <c r="D31" s="84"/>
      <c r="E31" s="85"/>
    </row>
    <row r="32" spans="1:5" ht="31.5" x14ac:dyDescent="0.25">
      <c r="A32" s="128" t="s">
        <v>116</v>
      </c>
      <c r="B32" s="86"/>
      <c r="C32" s="86"/>
      <c r="D32" s="87" t="s">
        <v>113</v>
      </c>
      <c r="E32" s="88">
        <f>IF(E30&gt;E23,"",(E23-E30))</f>
        <v>0</v>
      </c>
    </row>
    <row r="33" spans="1:5" ht="47.25" x14ac:dyDescent="0.25">
      <c r="A33" s="129" t="s">
        <v>121</v>
      </c>
      <c r="B33" s="87" t="s">
        <v>114</v>
      </c>
      <c r="C33" s="89">
        <f>IF(E30&lt;E23,"",(E30-E23))</f>
        <v>0</v>
      </c>
      <c r="D33" s="86"/>
      <c r="E33" s="86"/>
    </row>
    <row r="34" spans="1:5" x14ac:dyDescent="0.25">
      <c r="A34" s="201" t="s">
        <v>115</v>
      </c>
      <c r="B34" s="202"/>
      <c r="C34" s="202"/>
      <c r="D34" s="202"/>
      <c r="E34" s="203"/>
    </row>
    <row r="35" spans="1:5" x14ac:dyDescent="0.25">
      <c r="D35" s="75"/>
    </row>
    <row r="36" spans="1:5" x14ac:dyDescent="0.25">
      <c r="D36" s="75"/>
    </row>
  </sheetData>
  <mergeCells count="6">
    <mergeCell ref="A9:C9"/>
    <mergeCell ref="A34:E34"/>
    <mergeCell ref="A5:C5"/>
    <mergeCell ref="A6:C6"/>
    <mergeCell ref="A7:C7"/>
    <mergeCell ref="A22:E22"/>
  </mergeCells>
  <printOptions horizontalCentered="1"/>
  <pageMargins left="0.25" right="0.25" top="0.25" bottom="0" header="0.3" footer="0.3"/>
  <pageSetup scale="93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workbookViewId="0">
      <selection activeCell="A2" sqref="A2:G34"/>
    </sheetView>
  </sheetViews>
  <sheetFormatPr defaultRowHeight="15.75" x14ac:dyDescent="0.25"/>
  <cols>
    <col min="1" max="1" width="27.25" customWidth="1"/>
    <col min="2" max="2" width="14.125" customWidth="1"/>
    <col min="3" max="3" width="17.25" customWidth="1"/>
    <col min="4" max="4" width="14.625" customWidth="1"/>
    <col min="5" max="5" width="16.125" customWidth="1"/>
    <col min="6" max="6" width="17.5" customWidth="1"/>
    <col min="7" max="7" width="11.25" customWidth="1"/>
  </cols>
  <sheetData>
    <row r="1" spans="1:6" ht="16.5" thickBot="1" x14ac:dyDescent="0.3"/>
    <row r="2" spans="1:6" ht="18.75" x14ac:dyDescent="0.3">
      <c r="A2" s="103" t="s">
        <v>58</v>
      </c>
      <c r="B2" s="104"/>
      <c r="C2" s="104"/>
      <c r="D2" s="104"/>
      <c r="E2" s="104"/>
      <c r="F2" s="105"/>
    </row>
    <row r="3" spans="1:6" ht="19.5" thickBot="1" x14ac:dyDescent="0.35">
      <c r="A3" s="106" t="s">
        <v>59</v>
      </c>
      <c r="B3" s="107"/>
      <c r="C3" s="107"/>
      <c r="D3" s="107"/>
      <c r="E3" s="107"/>
      <c r="F3" s="108"/>
    </row>
    <row r="4" spans="1:6" ht="16.5" thickBot="1" x14ac:dyDescent="0.3">
      <c r="A4" s="109" t="s">
        <v>60</v>
      </c>
      <c r="B4" s="110"/>
      <c r="C4" s="110"/>
      <c r="D4" s="110"/>
      <c r="E4" s="110"/>
      <c r="F4" s="111"/>
    </row>
    <row r="5" spans="1:6" ht="55.5" customHeight="1" thickBot="1" x14ac:dyDescent="0.3">
      <c r="A5" s="218" t="s">
        <v>0</v>
      </c>
      <c r="B5" s="219"/>
      <c r="C5" s="130" t="s">
        <v>61</v>
      </c>
      <c r="D5" s="100" t="s">
        <v>62</v>
      </c>
      <c r="E5" s="100" t="s">
        <v>63</v>
      </c>
      <c r="F5" s="100" t="s">
        <v>64</v>
      </c>
    </row>
    <row r="6" spans="1:6" ht="3.75" customHeight="1" thickBot="1" x14ac:dyDescent="0.3"/>
    <row r="7" spans="1:6" ht="21" customHeight="1" thickBot="1" x14ac:dyDescent="0.3">
      <c r="A7" s="131" t="s">
        <v>92</v>
      </c>
      <c r="B7" s="112"/>
      <c r="C7" s="112"/>
      <c r="D7" s="112"/>
      <c r="E7" s="112"/>
      <c r="F7" s="113"/>
    </row>
    <row r="8" spans="1:6" ht="21" customHeight="1" x14ac:dyDescent="0.25">
      <c r="A8" s="220" t="s">
        <v>101</v>
      </c>
      <c r="B8" s="221"/>
      <c r="C8" s="114"/>
      <c r="D8" s="114"/>
      <c r="E8" s="114"/>
      <c r="F8" s="114"/>
    </row>
    <row r="9" spans="1:6" ht="21" customHeight="1" x14ac:dyDescent="0.25">
      <c r="A9" s="222" t="s">
        <v>102</v>
      </c>
      <c r="B9" s="223"/>
      <c r="C9" s="4"/>
      <c r="D9" s="4"/>
      <c r="E9" s="4"/>
      <c r="F9" s="4"/>
    </row>
    <row r="10" spans="1:6" ht="7.5" customHeight="1" thickBot="1" x14ac:dyDescent="0.3"/>
    <row r="11" spans="1:6" ht="23.25" customHeight="1" thickBot="1" x14ac:dyDescent="0.3">
      <c r="A11" s="115" t="s">
        <v>85</v>
      </c>
      <c r="B11" s="116"/>
      <c r="C11" s="116"/>
      <c r="D11" s="116"/>
      <c r="E11" s="116"/>
      <c r="F11" s="117"/>
    </row>
    <row r="12" spans="1:6" ht="16.5" thickBot="1" x14ac:dyDescent="0.3">
      <c r="A12" s="115" t="s">
        <v>86</v>
      </c>
      <c r="B12" s="116"/>
      <c r="C12" s="116"/>
      <c r="D12" s="116"/>
      <c r="E12" s="116"/>
      <c r="F12" s="117"/>
    </row>
    <row r="13" spans="1:6" ht="21" customHeight="1" x14ac:dyDescent="0.25">
      <c r="A13" s="118" t="s">
        <v>65</v>
      </c>
      <c r="B13" s="118"/>
      <c r="C13" s="118"/>
      <c r="D13" s="118"/>
      <c r="E13" s="118"/>
      <c r="F13" s="118"/>
    </row>
    <row r="14" spans="1:6" x14ac:dyDescent="0.25">
      <c r="A14" s="4" t="s">
        <v>66</v>
      </c>
      <c r="B14" s="4"/>
      <c r="C14" s="4"/>
      <c r="D14" s="4"/>
      <c r="E14" s="4"/>
      <c r="F14" s="4"/>
    </row>
    <row r="15" spans="1:6" ht="17.25" customHeight="1" x14ac:dyDescent="0.25">
      <c r="A15" s="4" t="s">
        <v>76</v>
      </c>
      <c r="B15" s="4"/>
      <c r="C15" s="4"/>
      <c r="D15" s="4"/>
      <c r="E15" s="4"/>
      <c r="F15" s="4"/>
    </row>
    <row r="16" spans="1:6" ht="16.5" thickBot="1" x14ac:dyDescent="0.3">
      <c r="A16" s="119" t="s">
        <v>87</v>
      </c>
      <c r="B16" s="132"/>
    </row>
    <row r="17" spans="1:7" ht="16.5" thickBot="1" x14ac:dyDescent="0.3">
      <c r="A17" s="115" t="s">
        <v>128</v>
      </c>
      <c r="B17" s="116"/>
      <c r="C17" s="116"/>
      <c r="D17" s="116"/>
      <c r="E17" s="116"/>
      <c r="F17" s="117"/>
    </row>
    <row r="18" spans="1:7" x14ac:dyDescent="0.25">
      <c r="A18" s="114" t="s">
        <v>67</v>
      </c>
      <c r="B18" s="114"/>
      <c r="C18" s="114"/>
      <c r="D18" s="114"/>
      <c r="E18" s="114"/>
      <c r="F18" s="114"/>
    </row>
    <row r="19" spans="1:7" x14ac:dyDescent="0.25">
      <c r="A19" s="4" t="s">
        <v>88</v>
      </c>
      <c r="B19" s="4"/>
      <c r="C19" s="4"/>
      <c r="D19" s="4"/>
      <c r="E19" s="4"/>
      <c r="F19" s="4"/>
    </row>
    <row r="20" spans="1:7" ht="16.5" thickBot="1" x14ac:dyDescent="0.3">
      <c r="A20" s="5" t="s">
        <v>70</v>
      </c>
      <c r="B20" s="133"/>
      <c r="C20" s="4"/>
      <c r="D20" s="4"/>
      <c r="E20" s="4"/>
      <c r="F20" s="4"/>
    </row>
    <row r="21" spans="1:7" ht="16.5" thickBot="1" x14ac:dyDescent="0.3">
      <c r="A21" s="115" t="s">
        <v>89</v>
      </c>
      <c r="B21" s="116"/>
      <c r="C21" s="116"/>
      <c r="D21" s="116"/>
      <c r="E21" s="116"/>
      <c r="F21" s="117"/>
    </row>
    <row r="22" spans="1:7" x14ac:dyDescent="0.25">
      <c r="A22" s="224" t="s">
        <v>68</v>
      </c>
      <c r="B22" s="225"/>
      <c r="C22" s="114"/>
      <c r="D22" s="114"/>
      <c r="E22" s="114"/>
      <c r="F22" s="114"/>
    </row>
    <row r="23" spans="1:7" ht="15.75" customHeight="1" x14ac:dyDescent="0.25">
      <c r="A23" s="215" t="s">
        <v>69</v>
      </c>
      <c r="B23" s="216"/>
      <c r="C23" s="216"/>
      <c r="D23" s="217"/>
      <c r="E23" s="118"/>
      <c r="F23" s="120"/>
    </row>
    <row r="24" spans="1:7" x14ac:dyDescent="0.25">
      <c r="A24" s="213" t="s">
        <v>90</v>
      </c>
      <c r="B24" s="214"/>
      <c r="C24" s="4"/>
      <c r="D24" s="4"/>
      <c r="E24" s="4"/>
      <c r="F24" s="4"/>
    </row>
    <row r="25" spans="1:7" ht="15.75" customHeight="1" x14ac:dyDescent="0.25">
      <c r="A25" s="215" t="s">
        <v>69</v>
      </c>
      <c r="B25" s="216"/>
      <c r="C25" s="216"/>
      <c r="D25" s="217"/>
      <c r="E25" s="4"/>
      <c r="F25" s="121"/>
    </row>
    <row r="26" spans="1:7" ht="3" customHeight="1" thickBot="1" x14ac:dyDescent="0.3"/>
    <row r="27" spans="1:7" ht="16.5" thickBot="1" x14ac:dyDescent="0.3">
      <c r="A27" s="131" t="s">
        <v>91</v>
      </c>
      <c r="B27" s="112"/>
      <c r="C27" s="112"/>
      <c r="D27" s="112"/>
      <c r="E27" s="112"/>
      <c r="F27" s="113"/>
      <c r="G27" s="113"/>
    </row>
    <row r="28" spans="1:7" ht="48" thickBot="1" x14ac:dyDescent="0.3">
      <c r="A28" s="98"/>
      <c r="B28" s="99" t="s">
        <v>106</v>
      </c>
      <c r="C28" s="99" t="s">
        <v>103</v>
      </c>
      <c r="D28" s="99" t="s">
        <v>104</v>
      </c>
      <c r="E28" s="99" t="s">
        <v>110</v>
      </c>
      <c r="F28" s="134" t="s">
        <v>107</v>
      </c>
      <c r="G28" s="135" t="s">
        <v>108</v>
      </c>
    </row>
    <row r="29" spans="1:7" x14ac:dyDescent="0.25">
      <c r="A29" s="122" t="s">
        <v>71</v>
      </c>
      <c r="B29" s="122"/>
      <c r="C29" s="122"/>
      <c r="D29" s="122"/>
      <c r="E29" s="122"/>
      <c r="F29" s="136" t="str">
        <f>IF(D29="","",ROUND((E29/D29-1),2))</f>
        <v/>
      </c>
      <c r="G29" s="137" t="str">
        <f>IF(F29="","",(IF(OR(F29&gt;=0.2,F29&lt;-0.2),"YES","")))</f>
        <v/>
      </c>
    </row>
    <row r="30" spans="1:7" x14ac:dyDescent="0.25">
      <c r="A30" s="123" t="s">
        <v>72</v>
      </c>
      <c r="B30" s="123"/>
      <c r="C30" s="138"/>
      <c r="D30" s="123"/>
      <c r="E30" s="123"/>
      <c r="F30" s="136" t="str">
        <f t="shared" ref="F30:F32" si="0">IF(D30="","",ROUND((E30/D30-1),2))</f>
        <v/>
      </c>
      <c r="G30" s="137" t="str">
        <f t="shared" ref="G30:G32" si="1">IF(F30="","",(IF(OR(F30&gt;=0.2,F30&lt;-0.2),"YES","")))</f>
        <v/>
      </c>
    </row>
    <row r="31" spans="1:7" x14ac:dyDescent="0.25">
      <c r="A31" s="4" t="s">
        <v>73</v>
      </c>
      <c r="B31" s="4"/>
      <c r="C31" s="139"/>
      <c r="D31" s="4"/>
      <c r="E31" s="4"/>
      <c r="F31" s="136" t="str">
        <f t="shared" si="0"/>
        <v/>
      </c>
      <c r="G31" s="137" t="str">
        <f t="shared" si="1"/>
        <v/>
      </c>
    </row>
    <row r="32" spans="1:7" x14ac:dyDescent="0.25">
      <c r="A32" s="4" t="s">
        <v>74</v>
      </c>
      <c r="B32" s="4"/>
      <c r="C32" s="139"/>
      <c r="D32" s="4"/>
      <c r="E32" s="4"/>
      <c r="F32" s="136" t="str">
        <f t="shared" si="0"/>
        <v/>
      </c>
      <c r="G32" s="137" t="str">
        <f t="shared" si="1"/>
        <v/>
      </c>
    </row>
    <row r="33" spans="1:6" ht="3.75" customHeight="1" x14ac:dyDescent="0.25">
      <c r="E33" s="140"/>
    </row>
    <row r="34" spans="1:6" x14ac:dyDescent="0.25">
      <c r="A34" s="124" t="s">
        <v>129</v>
      </c>
      <c r="B34" s="124"/>
      <c r="F34" s="125" t="s">
        <v>109</v>
      </c>
    </row>
  </sheetData>
  <protectedRanges>
    <protectedRange password="D9AD" sqref="F29:G32" name="Computation_1"/>
  </protectedRanges>
  <mergeCells count="7">
    <mergeCell ref="A24:B24"/>
    <mergeCell ref="A25:D25"/>
    <mergeCell ref="A5:B5"/>
    <mergeCell ref="A8:B8"/>
    <mergeCell ref="A9:B9"/>
    <mergeCell ref="A22:B22"/>
    <mergeCell ref="A23:D23"/>
  </mergeCells>
  <printOptions horizontalCentered="1"/>
  <pageMargins left="0" right="0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Districtuse</vt:lpstr>
      <vt:lpstr>Countyuseonly</vt:lpstr>
      <vt:lpstr>L2Wrksht</vt:lpstr>
      <vt:lpstr>VoterTracker</vt:lpstr>
      <vt:lpstr>Countyuseonly!Print_Area</vt:lpstr>
      <vt:lpstr>Districtuse!Print_Area</vt:lpstr>
      <vt:lpstr>L2Wrksht!Print_Area</vt:lpstr>
      <vt:lpstr>VoterTracker!Print_Area</vt:lpstr>
    </vt:vector>
  </TitlesOfParts>
  <Company>State Tax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Houde</dc:creator>
  <cp:lastModifiedBy>Jan Barnard</cp:lastModifiedBy>
  <cp:lastPrinted>2017-03-22T14:24:38Z</cp:lastPrinted>
  <dcterms:created xsi:type="dcterms:W3CDTF">2002-01-03T17:26:13Z</dcterms:created>
  <dcterms:modified xsi:type="dcterms:W3CDTF">2017-04-12T20:51:06Z</dcterms:modified>
</cp:coreProperties>
</file>